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peruwelzbe-my.sharepoint.com/personal/valerie_flament_peruwelz_be/Documents/Documents/Val/Budget - MB 2026/"/>
    </mc:Choice>
  </mc:AlternateContent>
  <xr:revisionPtr revIDLastSave="882" documentId="13_ncr:1_{55A826E3-FC0D-4A16-B07E-F3BEEABC4C89}" xr6:coauthVersionLast="47" xr6:coauthVersionMax="47" xr10:uidLastSave="{66746918-6378-46D8-8351-22F94FAE35E5}"/>
  <bookViews>
    <workbookView xWindow="-120" yWindow="-120" windowWidth="29040" windowHeight="15720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Commentaires" sheetId="26" r:id="rId10"/>
    <sheet name="Glossaire" sheetId="27" r:id="rId11"/>
  </sheets>
  <definedNames>
    <definedName name="_xlnm.Print_Area" localSheetId="1">Coordonnées!$A$1:$V$39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3" i="27" l="1"/>
  <c r="X2" i="27"/>
  <c r="X1" i="27"/>
  <c r="X3" i="26"/>
  <c r="X2" i="26"/>
  <c r="X1" i="26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Y3" i="26"/>
  <c r="Y1" i="26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G1" i="26"/>
  <c r="E1" i="33"/>
  <c r="E1" i="32"/>
  <c r="E1" i="31"/>
  <c r="E1" i="25"/>
  <c r="G1" i="30"/>
  <c r="G1" i="29"/>
  <c r="G1" i="23"/>
  <c r="E6" i="33" l="1"/>
  <c r="F6" i="33"/>
  <c r="G6" i="33"/>
  <c r="H6" i="33"/>
  <c r="I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 s="1"/>
  <c r="K26" i="30"/>
  <c r="K29" i="30" s="1"/>
  <c r="H26" i="30"/>
  <c r="H29" i="30" s="1"/>
  <c r="T15" i="30"/>
  <c r="T18" i="30" s="1"/>
  <c r="Q15" i="30"/>
  <c r="Q18" i="30" s="1"/>
  <c r="N15" i="30"/>
  <c r="N18" i="30" s="1"/>
  <c r="K15" i="30"/>
  <c r="K18" i="30" s="1"/>
  <c r="H15" i="30"/>
  <c r="H18" i="30" s="1"/>
  <c r="T7" i="30"/>
  <c r="Q7" i="30"/>
  <c r="N7" i="30"/>
  <c r="K7" i="30"/>
  <c r="H7" i="30"/>
  <c r="T26" i="29"/>
  <c r="Q26" i="29"/>
  <c r="Q29" i="29" s="1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4"/>
  <c r="T9" i="23" l="1"/>
  <c r="Q9" i="23"/>
  <c r="N9" i="23"/>
  <c r="H9" i="23"/>
  <c r="J2" i="33"/>
  <c r="X2" i="30"/>
  <c r="Y2" i="27"/>
  <c r="Y2" i="26"/>
  <c r="J2" i="32"/>
  <c r="I7" i="32" s="1"/>
  <c r="H7" i="32" s="1"/>
  <c r="G7" i="32" s="1"/>
  <c r="F7" i="32" s="1"/>
  <c r="E7" i="32" s="1"/>
  <c r="X2" i="23"/>
  <c r="T8" i="23" s="1"/>
  <c r="J2" i="31"/>
  <c r="I7" i="31" s="1"/>
  <c r="H7" i="31" s="1"/>
  <c r="G7" i="31" s="1"/>
  <c r="F7" i="31" s="1"/>
  <c r="E7" i="31" s="1"/>
  <c r="X2" i="29"/>
  <c r="J2" i="25"/>
  <c r="I7" i="25" s="1"/>
  <c r="H7" i="25" s="1"/>
  <c r="G7" i="25" s="1"/>
  <c r="F7" i="25" s="1"/>
  <c r="E7" i="25" s="1"/>
  <c r="K10" i="23"/>
  <c r="N10" i="23"/>
  <c r="Q10" i="23"/>
  <c r="I7" i="33"/>
  <c r="H7" i="33" s="1"/>
  <c r="G7" i="33" s="1"/>
  <c r="F7" i="33" s="1"/>
  <c r="E7" i="33" s="1"/>
  <c r="K9" i="23"/>
  <c r="Q8" i="23"/>
  <c r="N8" i="23" s="1"/>
  <c r="K8" i="23" s="1"/>
  <c r="H8" i="23" s="1"/>
  <c r="H29" i="29"/>
  <c r="H10" i="23" s="1"/>
  <c r="T29" i="29"/>
  <c r="T10" i="23" s="1"/>
  <c r="T21" i="29" l="1"/>
  <c r="Q21" i="29" s="1"/>
  <c r="N21" i="29" s="1"/>
  <c r="K21" i="29" s="1"/>
  <c r="H21" i="29" s="1"/>
  <c r="T9" i="29"/>
  <c r="Q9" i="29" s="1"/>
  <c r="N9" i="29" s="1"/>
  <c r="K9" i="29" s="1"/>
  <c r="H9" i="29" s="1"/>
  <c r="T21" i="30"/>
  <c r="Q21" i="30" s="1"/>
  <c r="N21" i="30" s="1"/>
  <c r="K21" i="30" s="1"/>
  <c r="H21" i="30" s="1"/>
  <c r="T9" i="30"/>
  <c r="Q9" i="30" s="1"/>
  <c r="N9" i="30" s="1"/>
  <c r="K9" i="30" s="1"/>
  <c r="H9" i="30" s="1"/>
</calcChain>
</file>

<file path=xl/sharedStrings.xml><?xml version="1.0" encoding="utf-8"?>
<sst xmlns="http://schemas.openxmlformats.org/spreadsheetml/2006/main" count="188" uniqueCount="101">
  <si>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</si>
  <si>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</si>
  <si>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</si>
  <si>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</si>
  <si>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</si>
  <si>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</si>
  <si>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</si>
  <si>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</si>
  <si>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</si>
  <si>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</si>
  <si>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</si>
  <si>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</si>
  <si>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</si>
  <si>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</si>
  <si>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</si>
  <si>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</si>
  <si>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</si>
  <si>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</si>
  <si>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</si>
  <si>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</si>
  <si>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</si>
  <si>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</si>
  <si>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</si>
  <si>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</si>
  <si>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</si>
  <si>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</si>
  <si>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</si>
  <si>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</si>
  <si>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</si>
  <si>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</si>
  <si>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</si>
  <si>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</si>
  <si>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</si>
  <si>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</si>
  <si>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</si>
  <si>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</si>
  <si>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</si>
  <si>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</si>
  <si>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</si>
  <si>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</si>
  <si>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</si>
  <si>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</si>
  <si>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</si>
  <si>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</si>
  <si>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</si>
  <si>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</si>
  <si>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</si>
  <si>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</si>
  <si>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</si>
  <si>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</si>
  <si>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</si>
  <si>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</si>
  <si>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</si>
  <si>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</si>
  <si>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</si>
  <si>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</si>
  <si>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</si>
  <si>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</si>
  <si>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</si>
  <si>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</si>
  <si>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</si>
  <si>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</si>
  <si>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</si>
  <si>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</si>
  <si>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</si>
  <si>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</si>
  <si>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</si>
  <si>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</si>
  <si>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</si>
  <si>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</si>
  <si>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</si>
  <si>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</si>
  <si>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</si>
  <si>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</si>
  <si>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</si>
  <si>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</si>
  <si>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</si>
  <si>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Modèle officiel généré par l'application eComptes © SPW Intérieur et Action Sociale</t>
  </si>
  <si>
    <t>Administration communale de Peruwelz</t>
  </si>
  <si>
    <t>Administration communale de :</t>
  </si>
  <si>
    <t>PERUWELZ</t>
  </si>
  <si>
    <t>rue albert 1er, 35</t>
  </si>
  <si>
    <t>7600 PERUWELZ</t>
  </si>
  <si>
    <t>http://www.peruwelz.be</t>
  </si>
  <si>
    <t>Synthèse du Budget</t>
  </si>
  <si>
    <t>S Y N T H È S E  du  B U D G E T_x000D_
I N I T I A L</t>
  </si>
  <si>
    <t>Module informatisé de publication des budgets annuels</t>
  </si>
  <si>
    <t>Date d’arrêt du budget par le conseil:</t>
  </si>
  <si>
    <t>28/01/2026</t>
  </si>
  <si>
    <t>03/03/2026</t>
  </si>
  <si>
    <t>Budget</t>
  </si>
  <si>
    <t>Aurélie MOUTON</t>
  </si>
  <si>
    <t>069253501</t>
  </si>
  <si>
    <t>aurelie.mouton@peruwelz.be</t>
  </si>
  <si>
    <t>Alain LECLERCQ</t>
  </si>
  <si>
    <t>069253502</t>
  </si>
  <si>
    <t>alain.leclercq@peruwelz.be</t>
  </si>
  <si>
    <t>Dépenses ordinaires (Prévisions)</t>
  </si>
  <si>
    <t>Recettes ordinaires (Prévisions)</t>
  </si>
  <si>
    <t>Dépenses extraordinaires (Prévisions)</t>
  </si>
  <si>
    <t>Recettes extraordinaires (Prévisions)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</si>
</sst>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</numFmts>
  <fonts count="29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indexed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sz val="8"/>
      <name val="Verdana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75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/>
    <xf numFmtId="0" fontId="0" fillId="7" borderId="6" xfId="0" applyFill="1" applyBorder="1"/>
    <xf numFmtId="0" fontId="3" fillId="0" borderId="0" xfId="0" applyFont="1" applyAlignment="1">
      <alignment horizontal="left"/>
    </xf>
    <xf numFmtId="0" fontId="10" fillId="0" borderId="0" xfId="0" applyFont="1"/>
    <xf numFmtId="0" fontId="9" fillId="0" borderId="0" xfId="0" applyFont="1"/>
    <xf numFmtId="0" fontId="0" fillId="0" borderId="0" xfId="0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/>
    <xf numFmtId="0" fontId="9" fillId="0" borderId="0" xfId="0" applyFont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7" borderId="8" xfId="0" applyFont="1" applyFill="1" applyBorder="1" applyAlignment="1">
      <alignment vertical="center"/>
    </xf>
    <xf numFmtId="49" fontId="10" fillId="0" borderId="0" xfId="0" applyNumberFormat="1" applyFont="1" applyAlignment="1">
      <alignment vertical="center"/>
    </xf>
    <xf numFmtId="0" fontId="6" fillId="0" borderId="9" xfId="0" applyFont="1" applyBorder="1"/>
    <xf numFmtId="0" fontId="6" fillId="0" borderId="10" xfId="0" applyFont="1" applyBorder="1"/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7" borderId="8" xfId="0" applyFill="1" applyBorder="1"/>
    <xf numFmtId="0" fontId="12" fillId="0" borderId="0" xfId="0" applyFont="1"/>
    <xf numFmtId="0" fontId="11" fillId="0" borderId="0" xfId="0" applyFont="1" applyAlignment="1">
      <alignment vertical="center"/>
    </xf>
    <xf numFmtId="3" fontId="11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17" fillId="0" borderId="0" xfId="0" applyFont="1"/>
    <xf numFmtId="0" fontId="13" fillId="0" borderId="0" xfId="0" applyFont="1"/>
    <xf numFmtId="0" fontId="17" fillId="0" borderId="1" xfId="0" applyFont="1" applyBorder="1"/>
    <xf numFmtId="0" fontId="0" fillId="0" borderId="0" xfId="0" applyAlignment="1">
      <alignment wrapText="1"/>
    </xf>
    <xf numFmtId="0" fontId="18" fillId="0" borderId="0" xfId="0" applyFont="1" applyAlignment="1">
      <alignment vertical="center"/>
    </xf>
    <xf numFmtId="4" fontId="13" fillId="0" borderId="0" xfId="0" applyNumberFormat="1" applyFont="1" applyAlignment="1">
      <alignment vertical="center"/>
    </xf>
    <xf numFmtId="0" fontId="13" fillId="0" borderId="0" xfId="0" applyFont="1" applyAlignment="1">
      <alignment vertical="center" wrapText="1"/>
    </xf>
    <xf numFmtId="4" fontId="13" fillId="0" borderId="0" xfId="0" applyNumberFormat="1" applyFont="1" applyAlignment="1">
      <alignment vertical="center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3" fillId="0" borderId="0" xfId="0" applyFont="1" applyAlignment="1">
      <alignment horizontal="left"/>
    </xf>
    <xf numFmtId="4" fontId="20" fillId="0" borderId="0" xfId="0" applyNumberFormat="1" applyFont="1" applyAlignment="1">
      <alignment vertical="center"/>
    </xf>
    <xf numFmtId="0" fontId="2" fillId="9" borderId="5" xfId="0" applyFont="1" applyFill="1" applyBorder="1" applyAlignment="1">
      <alignment horizontal="center"/>
    </xf>
    <xf numFmtId="0" fontId="9" fillId="0" borderId="1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10" borderId="5" xfId="0" applyFont="1" applyFill="1" applyBorder="1" applyAlignment="1">
      <alignment horizontal="center"/>
    </xf>
    <xf numFmtId="0" fontId="0" fillId="0" borderId="0" xfId="0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22" fillId="0" borderId="0" xfId="0" applyFont="1" applyAlignment="1">
      <alignment vertical="center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left" vertical="top"/>
    </xf>
    <xf numFmtId="0" fontId="13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9" fillId="0" borderId="0" xfId="0" applyNumberFormat="1" applyFont="1" applyAlignment="1">
      <alignment vertical="top"/>
    </xf>
    <xf numFmtId="0" fontId="11" fillId="0" borderId="0" xfId="0" applyFont="1" applyAlignment="1">
      <alignment vertical="top"/>
    </xf>
    <xf numFmtId="0" fontId="14" fillId="0" borderId="0" xfId="0" applyFont="1" applyAlignment="1">
      <alignment vertical="center"/>
    </xf>
    <xf numFmtId="167" fontId="13" fillId="0" borderId="0" xfId="5" applyNumberFormat="1" applyFont="1" applyFill="1" applyBorder="1" applyAlignment="1">
      <alignment vertical="center"/>
    </xf>
    <xf numFmtId="0" fontId="14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25" fillId="0" borderId="0" xfId="0" applyFont="1" applyAlignment="1">
      <alignment horizontal="center" vertical="center" readingOrder="1"/>
    </xf>
    <xf numFmtId="0" fontId="23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5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3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8" xfId="0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3" fillId="0" borderId="30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1" xfId="0" applyFont="1" applyBorder="1" applyAlignment="1">
      <alignment horizontal="right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9" fillId="0" borderId="0" xfId="0" applyFont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7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3" fillId="23" borderId="7" xfId="0" applyFont="1" applyFill="1" applyBorder="1" applyAlignment="1">
      <alignment vertical="center"/>
    </xf>
    <xf numFmtId="0" fontId="13" fillId="23" borderId="0" xfId="0" applyFont="1" applyFill="1" applyAlignment="1">
      <alignment vertical="center"/>
    </xf>
    <xf numFmtId="0" fontId="13" fillId="23" borderId="3" xfId="0" applyFont="1" applyFill="1" applyBorder="1" applyAlignment="1">
      <alignment vertical="center"/>
    </xf>
    <xf numFmtId="0" fontId="15" fillId="23" borderId="7" xfId="0" applyFont="1" applyFill="1" applyBorder="1" applyAlignment="1">
      <alignment vertical="center"/>
    </xf>
    <xf numFmtId="0" fontId="15" fillId="23" borderId="0" xfId="0" applyFont="1" applyFill="1" applyAlignment="1">
      <alignment vertical="center"/>
    </xf>
    <xf numFmtId="0" fontId="15" fillId="23" borderId="3" xfId="0" applyFont="1" applyFill="1" applyBorder="1" applyAlignment="1">
      <alignment vertical="center"/>
    </xf>
    <xf numFmtId="0" fontId="18" fillId="23" borderId="7" xfId="0" applyFont="1" applyFill="1" applyBorder="1" applyAlignment="1">
      <alignment vertical="center"/>
    </xf>
    <xf numFmtId="0" fontId="18" fillId="23" borderId="0" xfId="0" applyFont="1" applyFill="1" applyAlignment="1">
      <alignment vertical="center"/>
    </xf>
    <xf numFmtId="0" fontId="18" fillId="23" borderId="3" xfId="0" applyFont="1" applyFill="1" applyBorder="1" applyAlignment="1">
      <alignment vertical="center"/>
    </xf>
    <xf numFmtId="0" fontId="13" fillId="23" borderId="7" xfId="0" applyFont="1" applyFill="1" applyBorder="1" applyAlignment="1">
      <alignment vertical="center" wrapText="1"/>
    </xf>
    <xf numFmtId="0" fontId="13" fillId="23" borderId="0" xfId="0" applyFont="1" applyFill="1" applyAlignment="1">
      <alignment vertical="center" wrapText="1"/>
    </xf>
    <xf numFmtId="0" fontId="13" fillId="23" borderId="3" xfId="0" applyFont="1" applyFill="1" applyBorder="1" applyAlignment="1">
      <alignment vertical="center" wrapText="1"/>
    </xf>
    <xf numFmtId="0" fontId="16" fillId="23" borderId="7" xfId="0" applyFont="1" applyFill="1" applyBorder="1" applyAlignment="1">
      <alignment vertical="center"/>
    </xf>
    <xf numFmtId="0" fontId="16" fillId="23" borderId="0" xfId="0" applyFont="1" applyFill="1" applyAlignment="1">
      <alignment vertical="center"/>
    </xf>
    <xf numFmtId="0" fontId="16" fillId="23" borderId="3" xfId="0" applyFont="1" applyFill="1" applyBorder="1" applyAlignment="1">
      <alignment vertical="center"/>
    </xf>
    <xf numFmtId="0" fontId="13" fillId="23" borderId="10" xfId="0" applyFont="1" applyFill="1" applyBorder="1" applyAlignment="1">
      <alignment vertical="center"/>
    </xf>
    <xf numFmtId="0" fontId="13" fillId="23" borderId="9" xfId="0" applyFont="1" applyFill="1" applyBorder="1" applyAlignment="1">
      <alignment vertical="center"/>
    </xf>
    <xf numFmtId="0" fontId="13" fillId="23" borderId="2" xfId="0" applyFont="1" applyFill="1" applyBorder="1" applyAlignment="1">
      <alignment vertical="center"/>
    </xf>
    <xf numFmtId="0" fontId="7" fillId="0" borderId="0" xfId="0" applyFo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13" fillId="23" borderId="7" xfId="0" applyFont="1" applyFill="1" applyBorder="1"/>
    <xf numFmtId="0" fontId="13" fillId="23" borderId="0" xfId="0" applyFont="1" applyFill="1"/>
    <xf numFmtId="0" fontId="13" fillId="23" borderId="3" xfId="0" applyFont="1" applyFill="1" applyBorder="1"/>
    <xf numFmtId="0" fontId="13" fillId="23" borderId="11" xfId="0" applyFont="1" applyFill="1" applyBorder="1"/>
    <xf numFmtId="0" fontId="13" fillId="23" borderId="1" xfId="0" applyFont="1" applyFill="1" applyBorder="1"/>
    <xf numFmtId="0" fontId="13" fillId="23" borderId="4" xfId="0" applyFont="1" applyFill="1" applyBorder="1"/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36" xfId="0" applyFont="1" applyBorder="1"/>
    <xf numFmtId="0" fontId="9" fillId="0" borderId="8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37" xfId="0" applyBorder="1" applyAlignment="1">
      <alignment horizontal="left"/>
    </xf>
    <xf numFmtId="0" fontId="7" fillId="0" borderId="38" xfId="0" applyFont="1" applyBorder="1" applyAlignment="1">
      <alignment horizontal="center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23" borderId="0" xfId="0" applyFont="1" applyFill="1" applyAlignment="1">
      <alignment horizontal="right"/>
    </xf>
    <xf numFmtId="0" fontId="7" fillId="0" borderId="5" xfId="0" applyFont="1" applyBorder="1" applyAlignment="1">
      <alignment horizontal="left"/>
    </xf>
    <xf numFmtId="0" fontId="9" fillId="0" borderId="0" xfId="0" applyFont="1" applyAlignment="1">
      <alignment horizontal="right" vertical="center"/>
    </xf>
    <xf numFmtId="0" fontId="9" fillId="0" borderId="3" xfId="0" applyFont="1" applyBorder="1" applyAlignment="1">
      <alignment horizontal="right" vertical="center"/>
    </xf>
    <xf numFmtId="0" fontId="25" fillId="23" borderId="0" xfId="0" applyFont="1" applyFill="1" applyAlignment="1">
      <alignment horizontal="center" vertical="center" wrapText="1"/>
    </xf>
    <xf numFmtId="0" fontId="26" fillId="0" borderId="34" xfId="0" applyFont="1" applyBorder="1" applyAlignment="1">
      <alignment horizontal="center"/>
    </xf>
    <xf numFmtId="0" fontId="26" fillId="0" borderId="35" xfId="0" applyFont="1" applyBorder="1" applyAlignment="1">
      <alignment horizontal="center"/>
    </xf>
    <xf numFmtId="0" fontId="9" fillId="0" borderId="7" xfId="0" applyFont="1" applyBorder="1" applyAlignment="1">
      <alignment horizontal="right" vertical="center"/>
    </xf>
    <xf numFmtId="0" fontId="9" fillId="0" borderId="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10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10" fillId="7" borderId="16" xfId="0" applyFont="1" applyFill="1" applyBorder="1" applyAlignment="1">
      <alignment horizontal="right" vertical="center"/>
    </xf>
    <xf numFmtId="0" fontId="10" fillId="7" borderId="8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3" fontId="9" fillId="0" borderId="9" xfId="0" applyNumberFormat="1" applyFont="1" applyBorder="1" applyAlignment="1">
      <alignment horizontal="left" vertical="center"/>
    </xf>
    <xf numFmtId="0" fontId="9" fillId="0" borderId="0" xfId="0" applyFont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9" fillId="0" borderId="1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167" fontId="13" fillId="6" borderId="17" xfId="5" applyNumberFormat="1" applyFont="1" applyFill="1" applyBorder="1" applyAlignment="1">
      <alignment horizontal="center" vertical="center"/>
    </xf>
    <xf numFmtId="167" fontId="13" fillId="6" borderId="18" xfId="5" applyNumberFormat="1" applyFont="1" applyFill="1" applyBorder="1" applyAlignment="1">
      <alignment horizontal="center" vertical="center"/>
    </xf>
    <xf numFmtId="167" fontId="13" fillId="6" borderId="19" xfId="5" applyNumberFormat="1" applyFont="1" applyFill="1" applyBorder="1" applyAlignment="1">
      <alignment horizontal="center" vertical="center"/>
    </xf>
    <xf numFmtId="167" fontId="13" fillId="13" borderId="17" xfId="5" applyNumberFormat="1" applyFont="1" applyFill="1" applyBorder="1" applyAlignment="1">
      <alignment horizontal="center" vertical="center"/>
    </xf>
    <xf numFmtId="167" fontId="13" fillId="13" borderId="18" xfId="5" applyNumberFormat="1" applyFont="1" applyFill="1" applyBorder="1" applyAlignment="1">
      <alignment horizontal="center" vertical="center"/>
    </xf>
    <xf numFmtId="167" fontId="13" fillId="13" borderId="19" xfId="5" applyNumberFormat="1" applyFont="1" applyFill="1" applyBorder="1" applyAlignment="1">
      <alignment horizontal="center" vertical="center"/>
    </xf>
    <xf numFmtId="0" fontId="14" fillId="11" borderId="5" xfId="0" applyFont="1" applyFill="1" applyBorder="1" applyAlignment="1">
      <alignment horizontal="center" vertical="center"/>
    </xf>
    <xf numFmtId="0" fontId="10" fillId="15" borderId="5" xfId="0" applyFont="1" applyFill="1" applyBorder="1" applyAlignment="1">
      <alignment horizontal="center" vertical="center"/>
    </xf>
    <xf numFmtId="0" fontId="0" fillId="15" borderId="5" xfId="0" applyFill="1" applyBorder="1"/>
    <xf numFmtId="0" fontId="13" fillId="12" borderId="14" xfId="0" applyFont="1" applyFill="1" applyBorder="1" applyAlignment="1">
      <alignment horizontal="center" vertical="center"/>
    </xf>
    <xf numFmtId="0" fontId="13" fillId="14" borderId="17" xfId="0" applyFont="1" applyFill="1" applyBorder="1" applyAlignment="1">
      <alignment horizontal="left" vertical="center"/>
    </xf>
    <xf numFmtId="0" fontId="13" fillId="14" borderId="18" xfId="0" applyFont="1" applyFill="1" applyBorder="1" applyAlignment="1">
      <alignment horizontal="left" vertical="center"/>
    </xf>
    <xf numFmtId="0" fontId="13" fillId="14" borderId="19" xfId="0" applyFont="1" applyFill="1" applyBorder="1" applyAlignment="1">
      <alignment horizontal="left" vertical="center"/>
    </xf>
    <xf numFmtId="0" fontId="14" fillId="13" borderId="17" xfId="0" applyFont="1" applyFill="1" applyBorder="1" applyAlignment="1">
      <alignment horizontal="left" vertical="center" wrapText="1"/>
    </xf>
    <xf numFmtId="0" fontId="14" fillId="13" borderId="18" xfId="0" applyFont="1" applyFill="1" applyBorder="1" applyAlignment="1">
      <alignment horizontal="left" vertical="center" wrapText="1"/>
    </xf>
    <xf numFmtId="0" fontId="14" fillId="13" borderId="19" xfId="0" applyFont="1" applyFill="1" applyBorder="1" applyAlignment="1">
      <alignment horizontal="left" vertical="center" wrapText="1"/>
    </xf>
    <xf numFmtId="0" fontId="14" fillId="11" borderId="5" xfId="0" applyFont="1" applyFill="1" applyBorder="1" applyAlignment="1">
      <alignment horizontal="right" vertical="center"/>
    </xf>
    <xf numFmtId="0" fontId="13" fillId="18" borderId="17" xfId="0" applyFont="1" applyFill="1" applyBorder="1" applyAlignment="1">
      <alignment horizontal="left" vertical="center"/>
    </xf>
    <xf numFmtId="0" fontId="13" fillId="18" borderId="18" xfId="0" applyFont="1" applyFill="1" applyBorder="1" applyAlignment="1">
      <alignment horizontal="left" vertical="center"/>
    </xf>
    <xf numFmtId="0" fontId="13" fillId="18" borderId="19" xfId="0" applyFont="1" applyFill="1" applyBorder="1" applyAlignment="1">
      <alignment horizontal="left" vertical="center"/>
    </xf>
    <xf numFmtId="165" fontId="11" fillId="18" borderId="17" xfId="5" applyNumberFormat="1" applyFont="1" applyFill="1" applyBorder="1" applyAlignment="1">
      <alignment vertical="center"/>
    </xf>
    <xf numFmtId="165" fontId="11" fillId="18" borderId="18" xfId="5" applyNumberFormat="1" applyFont="1" applyFill="1" applyBorder="1" applyAlignment="1">
      <alignment vertical="center"/>
    </xf>
    <xf numFmtId="165" fontId="11" fillId="18" borderId="19" xfId="5" applyNumberFormat="1" applyFont="1" applyFill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3" xfId="0" applyFont="1" applyBorder="1" applyAlignment="1">
      <alignment vertical="center"/>
    </xf>
    <xf numFmtId="165" fontId="11" fillId="2" borderId="23" xfId="5" applyNumberFormat="1" applyFont="1" applyFill="1" applyBorder="1" applyAlignment="1">
      <alignment vertical="center"/>
    </xf>
    <xf numFmtId="165" fontId="11" fillId="2" borderId="13" xfId="5" applyNumberFormat="1" applyFont="1" applyFill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13" fillId="0" borderId="21" xfId="0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165" fontId="11" fillId="2" borderId="21" xfId="5" applyNumberFormat="1" applyFont="1" applyFill="1" applyBorder="1" applyAlignment="1">
      <alignment vertical="center"/>
    </xf>
    <xf numFmtId="165" fontId="11" fillId="2" borderId="22" xfId="5" applyNumberFormat="1" applyFont="1" applyFill="1" applyBorder="1" applyAlignment="1">
      <alignment vertical="center"/>
    </xf>
    <xf numFmtId="165" fontId="11" fillId="14" borderId="17" xfId="5" applyNumberFormat="1" applyFont="1" applyFill="1" applyBorder="1" applyAlignment="1">
      <alignment vertical="center"/>
    </xf>
    <xf numFmtId="165" fontId="11" fillId="14" borderId="18" xfId="5" applyNumberFormat="1" applyFont="1" applyFill="1" applyBorder="1" applyAlignment="1">
      <alignment vertical="center"/>
    </xf>
    <xf numFmtId="165" fontId="11" fillId="14" borderId="19" xfId="5" applyNumberFormat="1" applyFont="1" applyFill="1" applyBorder="1" applyAlignment="1">
      <alignment vertical="center"/>
    </xf>
    <xf numFmtId="165" fontId="11" fillId="2" borderId="0" xfId="5" applyNumberFormat="1" applyFont="1" applyFill="1" applyBorder="1" applyAlignment="1">
      <alignment vertical="center"/>
    </xf>
    <xf numFmtId="165" fontId="11" fillId="2" borderId="3" xfId="5" applyNumberFormat="1" applyFont="1" applyFill="1" applyBorder="1" applyAlignment="1">
      <alignment vertical="center"/>
    </xf>
    <xf numFmtId="0" fontId="14" fillId="12" borderId="5" xfId="0" applyFont="1" applyFill="1" applyBorder="1" applyAlignment="1">
      <alignment horizontal="right" vertical="center"/>
    </xf>
    <xf numFmtId="0" fontId="14" fillId="12" borderId="5" xfId="0" applyFont="1" applyFill="1" applyBorder="1" applyAlignment="1">
      <alignment horizontal="center" vertical="center"/>
    </xf>
    <xf numFmtId="165" fontId="11" fillId="2" borderId="9" xfId="5" applyNumberFormat="1" applyFont="1" applyFill="1" applyBorder="1" applyAlignment="1">
      <alignment vertical="center"/>
    </xf>
    <xf numFmtId="165" fontId="11" fillId="2" borderId="2" xfId="5" applyNumberFormat="1" applyFont="1" applyFill="1" applyBorder="1" applyAlignment="1">
      <alignment vertical="center"/>
    </xf>
    <xf numFmtId="0" fontId="19" fillId="17" borderId="8" xfId="0" applyFont="1" applyFill="1" applyBorder="1" applyAlignment="1">
      <alignment horizontal="center" vertical="center"/>
    </xf>
    <xf numFmtId="0" fontId="0" fillId="17" borderId="8" xfId="0" applyFill="1" applyBorder="1"/>
    <xf numFmtId="0" fontId="0" fillId="17" borderId="6" xfId="0" applyFill="1" applyBorder="1"/>
    <xf numFmtId="0" fontId="14" fillId="12" borderId="15" xfId="0" applyFont="1" applyFill="1" applyBorder="1" applyAlignment="1">
      <alignment horizontal="right" vertical="center"/>
    </xf>
    <xf numFmtId="0" fontId="13" fillId="0" borderId="10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0" fillId="8" borderId="5" xfId="0" applyFont="1" applyFill="1" applyBorder="1" applyAlignment="1">
      <alignment horizontal="center" vertical="center"/>
    </xf>
    <xf numFmtId="0" fontId="0" fillId="0" borderId="5" xfId="0" applyBorder="1"/>
    <xf numFmtId="0" fontId="13" fillId="12" borderId="5" xfId="0" applyFont="1" applyFill="1" applyBorder="1" applyAlignment="1">
      <alignment horizontal="center" vertical="center"/>
    </xf>
    <xf numFmtId="0" fontId="19" fillId="16" borderId="8" xfId="0" applyFont="1" applyFill="1" applyBorder="1" applyAlignment="1">
      <alignment horizontal="center" vertical="center"/>
    </xf>
    <xf numFmtId="0" fontId="0" fillId="16" borderId="8" xfId="0" applyFill="1" applyBorder="1"/>
    <xf numFmtId="0" fontId="0" fillId="16" borderId="6" xfId="0" applyFill="1" applyBorder="1"/>
    <xf numFmtId="0" fontId="10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13" fillId="0" borderId="7" xfId="0" applyFont="1" applyBorder="1"/>
    <xf numFmtId="0" fontId="13" fillId="0" borderId="0" xfId="0" applyFont="1"/>
    <xf numFmtId="0" fontId="13" fillId="0" borderId="3" xfId="0" applyFont="1" applyBorder="1"/>
    <xf numFmtId="0" fontId="13" fillId="0" borderId="7" xfId="0" applyFont="1" applyBorder="1" applyAlignment="1">
      <alignment wrapText="1"/>
    </xf>
    <xf numFmtId="0" fontId="13" fillId="0" borderId="0" xfId="0" applyFont="1" applyAlignment="1">
      <alignment wrapText="1"/>
    </xf>
    <xf numFmtId="0" fontId="13" fillId="0" borderId="3" xfId="0" applyFont="1" applyBorder="1" applyAlignment="1">
      <alignment wrapText="1"/>
    </xf>
    <xf numFmtId="0" fontId="13" fillId="0" borderId="1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3" fillId="0" borderId="4" xfId="0" applyFont="1" applyBorder="1" applyAlignment="1">
      <alignment wrapText="1"/>
    </xf>
    <xf numFmtId="0" fontId="27" fillId="20" borderId="1" xfId="0" applyFont="1" applyFill="1" applyBorder="1" applyAlignment="1">
      <alignment horizontal="center" vertical="center"/>
    </xf>
    <xf numFmtId="0" fontId="28" fillId="20" borderId="1" xfId="0" applyFont="1" applyFill="1" applyBorder="1" applyAlignment="1">
      <alignment horizontal="center" vertical="center"/>
    </xf>
    <xf numFmtId="0" fontId="13" fillId="0" borderId="10" xfId="0" applyFont="1" applyBorder="1" applyAlignment="1">
      <alignment wrapText="1"/>
    </xf>
    <xf numFmtId="0" fontId="13" fillId="0" borderId="9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27" fillId="21" borderId="1" xfId="0" applyFont="1" applyFill="1" applyBorder="1" applyAlignment="1">
      <alignment horizontal="center" vertical="center"/>
    </xf>
    <xf numFmtId="0" fontId="28" fillId="21" borderId="1" xfId="0" applyFont="1" applyFill="1" applyBorder="1" applyAlignment="1">
      <alignment horizontal="center" vertical="center"/>
    </xf>
    <xf numFmtId="0" fontId="27" fillId="16" borderId="1" xfId="0" applyFont="1" applyFill="1" applyBorder="1" applyAlignment="1">
      <alignment horizontal="center" vertical="center"/>
    </xf>
    <xf numFmtId="0" fontId="28" fillId="16" borderId="1" xfId="0" applyFont="1" applyFill="1" applyBorder="1" applyAlignment="1">
      <alignment horizontal="center" vertical="center"/>
    </xf>
    <xf numFmtId="0" fontId="27" fillId="22" borderId="1" xfId="0" applyFont="1" applyFill="1" applyBorder="1" applyAlignment="1">
      <alignment horizontal="center" vertical="center"/>
    </xf>
    <xf numFmtId="0" fontId="28" fillId="22" borderId="1" xfId="0" applyFont="1" applyFill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49" fontId="9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Alignment="1">
      <alignment horizontal="left" vertical="center"/>
    </xf>
    <xf numFmtId="49" fontId="9" fillId="0" borderId="10" xfId="0" applyNumberFormat="1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2" fillId="8" borderId="10" xfId="0" applyNumberFormat="1" applyFont="1" applyFill="1" applyBorder="1" applyAlignment="1">
      <alignment horizontal="left" vertical="center" wrapText="1"/>
    </xf>
    <xf numFmtId="49" fontId="25" fillId="23" borderId="0" xfId="0" applyNumberFormat="1" applyFont="1" applyFill="1" applyAlignment="1">
      <alignment horizontal="center" vertical="center" wrapText="1"/>
    </xf>
    <xf numFmtId="49" fontId="26" fillId="0" borderId="33" xfId="0" applyNumberFormat="1" applyFont="1" applyBorder="1" applyAlignment="1">
      <alignment horizontal="center"/>
    </xf>
    <xf numFmtId="49" fontId="9" fillId="0" borderId="7" xfId="0" applyNumberFormat="1" applyFont="1" applyBorder="1" applyAlignment="1">
      <alignment horizontal="right" vertical="center" wrapText="1"/>
    </xf>
    <xf numFmtId="49" fontId="9" fillId="0" borderId="16" xfId="0" applyNumberFormat="1" applyFont="1" applyBorder="1" applyAlignment="1">
      <alignment horizontal="left" vertical="center"/>
    </xf>
    <xf numFmtId="49" fontId="9" fillId="7" borderId="8" xfId="0" applyNumberFormat="1" applyFont="1" applyFill="1" applyBorder="1" applyAlignment="1">
      <alignment horizontal="left" vertical="center"/>
    </xf>
    <xf numFmtId="49" fontId="9" fillId="0" borderId="9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49" fontId="19" fillId="16" borderId="16" xfId="0" applyNumberFormat="1" applyFont="1" applyFill="1" applyBorder="1" applyAlignment="1">
      <alignment horizontal="center" vertical="center"/>
    </xf>
    <xf numFmtId="49" fontId="19" fillId="17" borderId="16" xfId="0" applyNumberFormat="1" applyFont="1" applyFill="1" applyBorder="1" applyAlignment="1">
      <alignment horizontal="center" vertical="center"/>
    </xf>
    <xf numFmtId="4" fontId="11" fillId="2" borderId="10" xfId="5" applyNumberFormat="1" applyFont="1" applyFill="1" applyBorder="1" applyAlignment="1">
      <alignment vertical="center"/>
    </xf>
    <xf numFmtId="4" fontId="11" fillId="2" borderId="7" xfId="5" applyNumberFormat="1" applyFont="1" applyFill="1" applyBorder="1" applyAlignment="1">
      <alignment vertical="center"/>
    </xf>
    <xf numFmtId="4" fontId="11" fillId="2" borderId="20" xfId="5" applyNumberFormat="1" applyFont="1" applyFill="1" applyBorder="1" applyAlignment="1">
      <alignment vertical="center"/>
    </xf>
    <xf numFmtId="4" fontId="11" fillId="2" borderId="12" xfId="5" applyNumberFormat="1" applyFont="1" applyFill="1" applyBorder="1" applyAlignment="1">
      <alignment vertical="center"/>
    </xf>
    <xf numFmtId="4" fontId="0" fillId="0" borderId="5" xfId="5" applyNumberFormat="1" applyFont="1" applyBorder="1"/>
    <xf numFmtId="4" fontId="0" fillId="0" borderId="0" xfId="0" applyNumberFormat="1"/>
    <xf numFmtId="49" fontId="0" fillId="0" borderId="16" xfId="0" applyNumberFormat="1" applyBorder="1" applyAlignment="1">
      <alignment horizontal="left" vertical="center"/>
    </xf>
  </cellXfs>
  <cellStyles count="13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Normal" xfId="0" builtinId="0"/>
    <cellStyle name="Normal 2" xfId="9" xr:uid="{00000000-0005-0000-0000-00000A000000}"/>
    <cellStyle name="Pourcentage 2" xfId="10" xr:uid="{00000000-0005-0000-0000-00000F000000}"/>
    <cellStyle name="Pourcentage 2 2" xfId="11" xr:uid="{00000000-0005-0000-0000-000010000000}"/>
    <cellStyle name="Pourcentage 3" xfId="12" xr:uid="{00000000-0005-0000-0000-000011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0</c:v>
                </c:pt>
                <c:pt idx="1">
                  <c:v>129012.03000000119</c:v>
                </c:pt>
                <c:pt idx="2">
                  <c:v>0</c:v>
                </c:pt>
                <c:pt idx="3">
                  <c:v>185368.70999999717</c:v>
                </c:pt>
                <c:pt idx="4">
                  <c:v>126074.48000000045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822898.6400000006</c:v>
                </c:pt>
                <c:pt idx="1">
                  <c:v>579524.77999999747</c:v>
                </c:pt>
                <c:pt idx="2">
                  <c:v>974292.59999999404</c:v>
                </c:pt>
                <c:pt idx="3">
                  <c:v>661653.5</c:v>
                </c:pt>
                <c:pt idx="4">
                  <c:v>918303.6099999994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25817058.98</c:v>
                </c:pt>
                <c:pt idx="1">
                  <c:v>28658871.699999999</c:v>
                </c:pt>
                <c:pt idx="2">
                  <c:v>29986043.080000002</c:v>
                </c:pt>
                <c:pt idx="3">
                  <c:v>30426533.5</c:v>
                </c:pt>
                <c:pt idx="4">
                  <c:v>32162280.59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25817058.98</c:v>
                </c:pt>
                <c:pt idx="1">
                  <c:v>28787883.73</c:v>
                </c:pt>
                <c:pt idx="2">
                  <c:v>29986043.079999998</c:v>
                </c:pt>
                <c:pt idx="3">
                  <c:v>30611902.209999997</c:v>
                </c:pt>
                <c:pt idx="4">
                  <c:v>32288355.07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13618061.690000001</c:v>
                </c:pt>
                <c:pt idx="1">
                  <c:v>12354611.690000001</c:v>
                </c:pt>
                <c:pt idx="2">
                  <c:v>14941057.690000001</c:v>
                </c:pt>
                <c:pt idx="3">
                  <c:v>6995346.9900000002</c:v>
                </c:pt>
                <c:pt idx="4">
                  <c:v>7232625.6200000001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12257385.460000001</c:v>
                </c:pt>
                <c:pt idx="1">
                  <c:v>11341342.460000001</c:v>
                </c:pt>
                <c:pt idx="2">
                  <c:v>12513586.52</c:v>
                </c:pt>
                <c:pt idx="3">
                  <c:v>5791321.3799999999</c:v>
                </c:pt>
                <c:pt idx="4">
                  <c:v>7180146.3699999992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8</xdr:row>
      <xdr:rowOff>47625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7</xdr:row>
      <xdr:rowOff>123825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 x14ac:dyDescent="0.2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 x14ac:dyDescent="0.2">
      <c r="A1" s="1" t="e">
        <f>#REF!</f>
        <v>#REF!</v>
      </c>
      <c r="B1" s="1"/>
      <c r="C1" s="1" t="s">
        <v>0</v>
      </c>
      <c r="D1" s="1"/>
      <c r="E1" s="1"/>
    </row>
    <row r="2" spans="1:5" x14ac:dyDescent="0.2">
      <c r="A2" s="1"/>
      <c r="B2" s="1"/>
      <c r="C2" s="1"/>
      <c r="D2" s="1"/>
      <c r="E2" s="1"/>
    </row>
    <row r="3" spans="1:5" x14ac:dyDescent="0.2">
      <c r="A3" s="8" t="s">
        <v>8</v>
      </c>
      <c r="B3" s="9" t="s">
        <v>9</v>
      </c>
    </row>
    <row r="5" spans="1:5" x14ac:dyDescent="0.2">
      <c r="A5" t="s">
        <v>10</v>
      </c>
      <c r="B5" s="10"/>
      <c r="C5" s="4"/>
    </row>
    <row r="6" spans="1:5" x14ac:dyDescent="0.2">
      <c r="B6" s="4"/>
      <c r="C6" s="4"/>
    </row>
    <row r="7" spans="1:5" x14ac:dyDescent="0.2">
      <c r="B7" s="10"/>
      <c r="C7" s="4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activeCell="J25" sqref="J25"/>
    </sheetView>
  </sheetViews>
  <sheetFormatPr baseColWidth="10" defaultRowHeight="12.75" x14ac:dyDescent="0.2"/>
  <cols>
    <col min="1" max="13" width="5.28515625" customWidth="1"/>
    <col min="14" max="14" width="7.7109375" customWidth="1"/>
    <col min="15" max="19" width="5.28515625" customWidth="1"/>
  </cols>
  <sheetData>
    <row r="1" spans="1:22" ht="12.75" customHeight="1" x14ac:dyDescent="0.2">
      <c r="A1" s="257" t="s">
        <v>84</v>
      </c>
      <c r="B1" s="162"/>
      <c r="C1" s="162"/>
      <c r="D1" s="162"/>
      <c r="E1" s="162"/>
      <c r="F1" s="162"/>
      <c r="G1" s="251" t="s">
        <v>78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25"/>
      <c r="U1" s="98" t="s">
        <v>12</v>
      </c>
      <c r="V1" s="135">
        <v>57064</v>
      </c>
    </row>
    <row r="2" spans="1:22" x14ac:dyDescent="0.2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26"/>
      <c r="U2" s="99" t="s">
        <v>1</v>
      </c>
      <c r="V2" s="136">
        <f>R27</f>
        <v>2026</v>
      </c>
    </row>
    <row r="3" spans="1:22" x14ac:dyDescent="0.2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U3" s="71" t="s">
        <v>30</v>
      </c>
      <c r="V3" s="147">
        <v>2</v>
      </c>
    </row>
    <row r="4" spans="1:22" ht="13.9" customHeight="1" thickBot="1" x14ac:dyDescent="0.25">
      <c r="A4" s="61"/>
      <c r="B4" s="15"/>
      <c r="C4" s="15"/>
      <c r="D4" s="15"/>
      <c r="E4" s="15"/>
      <c r="F4" s="25"/>
      <c r="G4" s="25"/>
      <c r="H4" s="15"/>
      <c r="I4" s="15"/>
      <c r="J4" s="25"/>
      <c r="K4" s="25"/>
      <c r="L4" s="25"/>
      <c r="M4" s="25"/>
      <c r="N4" s="15"/>
      <c r="O4" s="15"/>
      <c r="P4" s="71"/>
      <c r="Q4" s="71"/>
      <c r="R4" s="72"/>
      <c r="S4" s="72"/>
    </row>
    <row r="5" spans="1:22" ht="13.9" customHeight="1" thickTop="1" x14ac:dyDescent="0.2">
      <c r="C5" s="74"/>
      <c r="D5" s="75"/>
      <c r="E5" s="75"/>
      <c r="F5" s="75"/>
      <c r="G5" s="75"/>
      <c r="H5" s="76"/>
      <c r="I5" s="76"/>
      <c r="J5" s="75"/>
      <c r="K5" s="75"/>
      <c r="L5" s="76"/>
      <c r="M5" s="76"/>
      <c r="N5" s="76"/>
      <c r="O5" s="76"/>
      <c r="P5" s="75"/>
      <c r="Q5" s="75"/>
      <c r="R5" s="77"/>
      <c r="S5" s="77"/>
      <c r="T5" s="78"/>
      <c r="U5" s="79"/>
    </row>
    <row r="6" spans="1:22" ht="13.9" customHeight="1" x14ac:dyDescent="0.2">
      <c r="C6" s="80"/>
      <c r="D6" s="81"/>
      <c r="E6" s="81"/>
      <c r="F6" s="81"/>
      <c r="G6" s="143"/>
      <c r="H6" s="144"/>
      <c r="I6" s="144"/>
      <c r="J6" s="143"/>
      <c r="K6" s="143"/>
      <c r="L6" s="144"/>
      <c r="M6" s="144"/>
      <c r="N6" s="144"/>
      <c r="O6" s="144"/>
      <c r="P6" s="143"/>
      <c r="Q6" s="143"/>
      <c r="R6" s="145"/>
      <c r="S6" s="145"/>
      <c r="T6" s="84"/>
      <c r="U6" s="85"/>
    </row>
    <row r="7" spans="1:22" ht="57" customHeight="1" x14ac:dyDescent="0.2">
      <c r="C7" s="80"/>
      <c r="D7" s="81"/>
      <c r="E7" s="81"/>
      <c r="F7" s="141"/>
      <c r="G7" s="258" t="s">
        <v>85</v>
      </c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42"/>
      <c r="U7" s="85"/>
    </row>
    <row r="8" spans="1:22" ht="13.9" customHeight="1" x14ac:dyDescent="0.2">
      <c r="C8" s="80"/>
      <c r="D8" s="81"/>
      <c r="E8" s="81"/>
      <c r="F8" s="141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46"/>
      <c r="T8" s="142"/>
      <c r="U8" s="85"/>
      <c r="V8" s="73"/>
    </row>
    <row r="9" spans="1:22" ht="13.9" customHeight="1" x14ac:dyDescent="0.2">
      <c r="C9" s="80"/>
      <c r="D9" s="81"/>
      <c r="E9" s="81"/>
      <c r="F9" s="141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46"/>
      <c r="T9" s="142"/>
      <c r="U9" s="85"/>
    </row>
    <row r="10" spans="1:22" ht="13.9" customHeight="1" x14ac:dyDescent="0.2">
      <c r="C10" s="80"/>
      <c r="D10" s="81"/>
      <c r="E10" s="81"/>
      <c r="F10" s="141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46"/>
      <c r="T10" s="142"/>
      <c r="U10" s="85"/>
    </row>
    <row r="11" spans="1:22" ht="13.9" customHeight="1" x14ac:dyDescent="0.2">
      <c r="C11" s="80"/>
      <c r="D11" s="81"/>
      <c r="E11" s="81"/>
      <c r="F11" s="81"/>
      <c r="G11" s="259" t="s">
        <v>86</v>
      </c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2"/>
      <c r="T11" s="84"/>
      <c r="U11" s="85"/>
    </row>
    <row r="12" spans="1:22" ht="13.9" customHeight="1" x14ac:dyDescent="0.2">
      <c r="C12" s="80"/>
      <c r="D12" s="81"/>
      <c r="E12" s="81"/>
      <c r="F12" s="81"/>
      <c r="G12" s="81"/>
      <c r="H12" s="82"/>
      <c r="I12" s="82"/>
      <c r="J12" s="81"/>
      <c r="K12" s="81"/>
      <c r="L12" s="82"/>
      <c r="M12" s="82"/>
      <c r="N12" s="82"/>
      <c r="O12" s="82"/>
      <c r="P12" s="81"/>
      <c r="Q12" s="81"/>
      <c r="R12" s="83"/>
      <c r="S12" s="83"/>
      <c r="T12" s="84"/>
      <c r="U12" s="85"/>
    </row>
    <row r="13" spans="1:22" ht="13.9" customHeight="1" x14ac:dyDescent="0.2">
      <c r="C13" s="80"/>
      <c r="D13" s="81"/>
      <c r="E13" s="81"/>
      <c r="F13" s="81"/>
      <c r="G13" s="81"/>
      <c r="H13" s="82"/>
      <c r="I13" s="82"/>
      <c r="J13" s="81"/>
      <c r="K13" s="81"/>
      <c r="L13" s="82"/>
      <c r="M13" s="82"/>
      <c r="N13" s="82"/>
      <c r="O13" s="82"/>
      <c r="P13" s="81"/>
      <c r="Q13" s="81"/>
      <c r="R13" s="83"/>
      <c r="S13" s="83"/>
      <c r="T13" s="84"/>
      <c r="U13" s="85"/>
    </row>
    <row r="14" spans="1:22" ht="13.9" customHeight="1" thickBot="1" x14ac:dyDescent="0.25">
      <c r="C14" s="86"/>
      <c r="D14" s="87"/>
      <c r="E14" s="87"/>
      <c r="F14" s="87"/>
      <c r="G14" s="87"/>
      <c r="H14" s="88"/>
      <c r="I14" s="88"/>
      <c r="J14" s="87"/>
      <c r="K14" s="87"/>
      <c r="L14" s="88"/>
      <c r="M14" s="88"/>
      <c r="N14" s="88"/>
      <c r="O14" s="88"/>
      <c r="P14" s="87"/>
      <c r="Q14" s="87"/>
      <c r="R14" s="89"/>
      <c r="S14" s="89"/>
      <c r="T14" s="90"/>
      <c r="U14" s="91"/>
    </row>
    <row r="15" spans="1:22" ht="13.9" customHeight="1" thickTop="1" x14ac:dyDescent="0.2">
      <c r="C15" s="138"/>
      <c r="D15" s="138"/>
      <c r="E15" s="138"/>
      <c r="F15" s="138"/>
      <c r="G15" s="138"/>
      <c r="H15" s="138"/>
      <c r="I15" s="138"/>
    </row>
    <row r="16" spans="1:22" ht="13.15" customHeight="1" x14ac:dyDescent="0.2">
      <c r="C16" s="24"/>
      <c r="D16" s="23"/>
      <c r="E16" s="23"/>
      <c r="F16" s="23"/>
      <c r="G16" s="23"/>
      <c r="H16" s="23"/>
      <c r="I16" s="23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5"/>
    </row>
    <row r="17" spans="3:21" ht="16.149999999999999" customHeight="1" x14ac:dyDescent="0.2">
      <c r="C17" s="252" t="s">
        <v>79</v>
      </c>
      <c r="D17" s="148"/>
      <c r="E17" s="148"/>
      <c r="F17" s="148"/>
      <c r="G17" s="148"/>
      <c r="H17" s="148"/>
      <c r="I17" s="148"/>
      <c r="J17" s="253" t="s">
        <v>80</v>
      </c>
      <c r="K17" s="170"/>
      <c r="L17" s="170"/>
      <c r="M17" s="170"/>
      <c r="N17" s="170"/>
      <c r="O17" s="170"/>
      <c r="P17" s="170"/>
      <c r="Q17" s="170"/>
      <c r="R17" s="170"/>
      <c r="S17" s="170"/>
      <c r="T17" s="170"/>
      <c r="U17" s="6"/>
    </row>
    <row r="18" spans="3:21" ht="16.149999999999999" customHeight="1" x14ac:dyDescent="0.2">
      <c r="C18" s="104"/>
      <c r="D18" s="22"/>
      <c r="E18" s="18"/>
      <c r="F18" s="18"/>
      <c r="G18" s="18"/>
      <c r="H18" s="18"/>
      <c r="O18" s="18"/>
      <c r="P18" s="18"/>
      <c r="Q18" s="18"/>
      <c r="R18" s="18"/>
      <c r="U18" s="6"/>
    </row>
    <row r="19" spans="3:21" ht="16.149999999999999" customHeight="1" x14ac:dyDescent="0.2">
      <c r="C19" s="153" t="s">
        <v>4</v>
      </c>
      <c r="D19" s="148"/>
      <c r="E19" s="148"/>
      <c r="F19" s="148"/>
      <c r="G19" s="148"/>
      <c r="H19" s="148"/>
      <c r="I19" s="149"/>
      <c r="J19" s="254" t="s">
        <v>81</v>
      </c>
      <c r="K19" s="102"/>
      <c r="L19" s="102"/>
      <c r="M19" s="102"/>
      <c r="N19" s="102"/>
      <c r="O19" s="102"/>
      <c r="P19" s="102"/>
      <c r="Q19" s="102"/>
      <c r="R19" s="102"/>
      <c r="S19" s="102"/>
      <c r="T19" s="103"/>
      <c r="U19" s="6"/>
    </row>
    <row r="20" spans="3:21" ht="16.149999999999999" customHeight="1" x14ac:dyDescent="0.2">
      <c r="C20" s="19"/>
      <c r="J20" s="255" t="s">
        <v>82</v>
      </c>
      <c r="K20" s="95"/>
      <c r="L20" s="95"/>
      <c r="M20" s="95"/>
      <c r="N20" s="95"/>
      <c r="O20" s="95"/>
      <c r="P20" s="95"/>
      <c r="Q20" s="95"/>
      <c r="R20" s="95"/>
      <c r="S20" s="95"/>
      <c r="T20" s="96"/>
      <c r="U20" s="6"/>
    </row>
    <row r="21" spans="3:21" ht="16.149999999999999" customHeight="1" x14ac:dyDescent="0.2">
      <c r="C21" s="19"/>
      <c r="I21" s="18"/>
      <c r="J21" s="256" t="s">
        <v>83</v>
      </c>
      <c r="K21" s="100"/>
      <c r="L21" s="100"/>
      <c r="M21" s="100"/>
      <c r="N21" s="100"/>
      <c r="O21" s="100"/>
      <c r="P21" s="100"/>
      <c r="Q21" s="100"/>
      <c r="R21" s="100"/>
      <c r="S21" s="100"/>
      <c r="T21" s="101"/>
      <c r="U21" s="6"/>
    </row>
    <row r="22" spans="3:21" ht="16.149999999999999" customHeight="1" x14ac:dyDescent="0.2">
      <c r="C22" s="19"/>
      <c r="I22" s="18"/>
      <c r="J22" s="18"/>
      <c r="K22" s="18"/>
      <c r="L22" s="18"/>
      <c r="M22" s="18"/>
      <c r="S22" s="28"/>
      <c r="T22" s="29"/>
      <c r="U22" s="6"/>
    </row>
    <row r="23" spans="3:21" ht="16.149999999999999" customHeight="1" x14ac:dyDescent="0.2">
      <c r="C23" s="260" t="s">
        <v>87</v>
      </c>
      <c r="D23" s="168"/>
      <c r="E23" s="168"/>
      <c r="F23" s="168"/>
      <c r="G23" s="168"/>
      <c r="H23" s="168"/>
      <c r="I23" s="169"/>
      <c r="J23" s="274" t="s">
        <v>88</v>
      </c>
      <c r="K23" s="93"/>
      <c r="L23" s="93"/>
      <c r="M23" s="94"/>
      <c r="S23" s="28"/>
      <c r="T23" s="29"/>
      <c r="U23" s="6"/>
    </row>
    <row r="24" spans="3:21" ht="16.149999999999999" customHeight="1" x14ac:dyDescent="0.2">
      <c r="C24" s="104"/>
      <c r="D24" s="92"/>
      <c r="E24" s="92"/>
      <c r="F24" s="92"/>
      <c r="G24" s="92"/>
      <c r="H24" s="140"/>
      <c r="I24" s="105"/>
      <c r="J24" s="18"/>
      <c r="K24" s="18"/>
      <c r="L24" s="18"/>
      <c r="M24" s="18"/>
      <c r="S24" s="28"/>
      <c r="T24" s="29"/>
      <c r="U24" s="6"/>
    </row>
    <row r="25" spans="3:21" ht="16.149999999999999" customHeight="1" x14ac:dyDescent="0.2">
      <c r="C25" s="153" t="s">
        <v>36</v>
      </c>
      <c r="D25" s="148"/>
      <c r="E25" s="148"/>
      <c r="F25" s="148"/>
      <c r="G25" s="148"/>
      <c r="H25" s="148"/>
      <c r="I25" s="149"/>
      <c r="J25" s="274" t="s">
        <v>89</v>
      </c>
      <c r="K25" s="93"/>
      <c r="L25" s="93"/>
      <c r="M25" s="94"/>
      <c r="S25" s="28"/>
      <c r="T25" s="29"/>
      <c r="U25" s="6"/>
    </row>
    <row r="26" spans="3:21" ht="16.149999999999999" customHeight="1" x14ac:dyDescent="0.2">
      <c r="C26" s="104"/>
      <c r="D26" s="140"/>
      <c r="E26" s="140"/>
      <c r="F26" s="140"/>
      <c r="G26" s="140"/>
      <c r="H26" s="140"/>
      <c r="I26" s="105"/>
      <c r="J26" s="18"/>
      <c r="K26" s="18"/>
      <c r="L26" s="18"/>
      <c r="M26" s="18"/>
      <c r="U26" s="6"/>
    </row>
    <row r="27" spans="3:21" ht="16.899999999999999" customHeight="1" x14ac:dyDescent="0.2">
      <c r="C27" s="153" t="s">
        <v>42</v>
      </c>
      <c r="D27" s="148"/>
      <c r="E27" s="148"/>
      <c r="F27" s="148"/>
      <c r="G27" s="148"/>
      <c r="H27" s="148"/>
      <c r="I27" s="149"/>
      <c r="J27" s="261" t="s">
        <v>90</v>
      </c>
      <c r="K27" s="139"/>
      <c r="L27" s="93"/>
      <c r="M27" s="94"/>
      <c r="O27" s="148" t="s">
        <v>1</v>
      </c>
      <c r="P27" s="148"/>
      <c r="Q27" s="149"/>
      <c r="R27" s="171">
        <v>2026</v>
      </c>
      <c r="S27" s="172"/>
      <c r="U27" s="6"/>
    </row>
    <row r="28" spans="3:21" ht="16.899999999999999" customHeight="1" x14ac:dyDescent="0.2">
      <c r="C28" s="19"/>
      <c r="I28" s="20"/>
      <c r="J28" s="18"/>
      <c r="K28" s="18"/>
      <c r="L28" s="18"/>
      <c r="M28" s="18"/>
      <c r="U28" s="6"/>
    </row>
    <row r="29" spans="3:21" ht="16.899999999999999" customHeight="1" x14ac:dyDescent="0.2">
      <c r="C29" s="159" t="s">
        <v>33</v>
      </c>
      <c r="D29" s="160"/>
      <c r="E29" s="160"/>
      <c r="F29" s="160"/>
      <c r="G29" s="160"/>
      <c r="H29" s="160"/>
      <c r="I29" s="160"/>
      <c r="J29" s="262" t="s">
        <v>91</v>
      </c>
      <c r="K29" s="97"/>
      <c r="L29" s="97"/>
      <c r="M29" s="97"/>
      <c r="N29" s="97"/>
      <c r="O29" s="97"/>
      <c r="P29" s="97"/>
      <c r="Q29" s="97"/>
      <c r="R29" s="97"/>
      <c r="S29" s="97"/>
      <c r="T29" s="30"/>
      <c r="U29" s="11"/>
    </row>
    <row r="30" spans="3:21" ht="16.899999999999999" customHeight="1" x14ac:dyDescent="0.2">
      <c r="C30" s="157" t="s">
        <v>5</v>
      </c>
      <c r="D30" s="158"/>
      <c r="E30" s="158"/>
      <c r="F30" s="158"/>
      <c r="G30" s="158"/>
      <c r="H30" s="158"/>
      <c r="I30" s="158"/>
      <c r="J30" s="263" t="s">
        <v>92</v>
      </c>
      <c r="K30" s="167"/>
      <c r="L30" s="167"/>
      <c r="M30" s="167"/>
      <c r="N30" s="167"/>
      <c r="O30" s="167"/>
      <c r="P30" s="167"/>
      <c r="Q30" s="167"/>
      <c r="R30" s="167"/>
      <c r="S30" s="167"/>
      <c r="U30" s="6"/>
    </row>
    <row r="31" spans="3:21" ht="16.899999999999999" customHeight="1" x14ac:dyDescent="0.2">
      <c r="C31" s="153" t="s">
        <v>6</v>
      </c>
      <c r="D31" s="148"/>
      <c r="E31" s="148"/>
      <c r="F31" s="148"/>
      <c r="G31" s="148"/>
      <c r="H31" s="148"/>
      <c r="I31" s="148"/>
      <c r="J31" s="264"/>
      <c r="K31" s="155"/>
      <c r="L31" s="155"/>
      <c r="M31" s="155"/>
      <c r="N31" s="155"/>
      <c r="O31" s="155"/>
      <c r="P31" s="155"/>
      <c r="Q31" s="155"/>
      <c r="R31" s="155"/>
      <c r="S31" s="155"/>
      <c r="U31" s="6"/>
    </row>
    <row r="32" spans="3:21" ht="16.899999999999999" customHeight="1" x14ac:dyDescent="0.2">
      <c r="C32" s="153" t="s">
        <v>7</v>
      </c>
      <c r="D32" s="148"/>
      <c r="E32" s="148"/>
      <c r="F32" s="148"/>
      <c r="G32" s="148"/>
      <c r="H32" s="148"/>
      <c r="I32" s="148"/>
      <c r="J32" s="265" t="s">
        <v>93</v>
      </c>
      <c r="K32" s="156"/>
      <c r="L32" s="156"/>
      <c r="M32" s="156"/>
      <c r="N32" s="156"/>
      <c r="O32" s="156"/>
      <c r="P32" s="156"/>
      <c r="Q32" s="156"/>
      <c r="R32" s="156"/>
      <c r="S32" s="156"/>
      <c r="U32" s="6"/>
    </row>
    <row r="33" spans="3:21" ht="16.899999999999999" customHeight="1" x14ac:dyDescent="0.2">
      <c r="C33" s="19"/>
      <c r="K33" s="20"/>
      <c r="L33" s="18"/>
      <c r="M33" s="18"/>
      <c r="N33" s="18"/>
      <c r="O33" s="18"/>
      <c r="U33" s="6"/>
    </row>
    <row r="34" spans="3:21" ht="16.899999999999999" customHeight="1" x14ac:dyDescent="0.2">
      <c r="C34" s="159" t="s">
        <v>34</v>
      </c>
      <c r="D34" s="160"/>
      <c r="E34" s="160"/>
      <c r="F34" s="160"/>
      <c r="G34" s="160"/>
      <c r="H34" s="160"/>
      <c r="I34" s="160"/>
      <c r="J34" s="262" t="s">
        <v>94</v>
      </c>
      <c r="K34" s="21"/>
      <c r="L34" s="97"/>
      <c r="M34" s="21"/>
      <c r="N34" s="21"/>
      <c r="O34" s="21"/>
      <c r="P34" s="21"/>
      <c r="Q34" s="21"/>
      <c r="R34" s="21"/>
      <c r="S34" s="21"/>
      <c r="T34" s="30"/>
      <c r="U34" s="11"/>
    </row>
    <row r="35" spans="3:21" ht="16.899999999999999" customHeight="1" x14ac:dyDescent="0.2">
      <c r="C35" s="157" t="s">
        <v>5</v>
      </c>
      <c r="D35" s="158"/>
      <c r="E35" s="158"/>
      <c r="F35" s="158"/>
      <c r="G35" s="158"/>
      <c r="H35" s="158"/>
      <c r="I35" s="158"/>
      <c r="J35" s="263" t="s">
        <v>95</v>
      </c>
      <c r="K35" s="154"/>
      <c r="L35" s="154"/>
      <c r="M35" s="154"/>
      <c r="N35" s="154"/>
      <c r="O35" s="154"/>
      <c r="P35" s="154"/>
      <c r="Q35" s="154"/>
      <c r="R35" s="154"/>
      <c r="S35" s="154"/>
      <c r="T35" s="27"/>
      <c r="U35" s="5"/>
    </row>
    <row r="36" spans="3:21" ht="16.899999999999999" customHeight="1" x14ac:dyDescent="0.2">
      <c r="C36" s="153" t="s">
        <v>6</v>
      </c>
      <c r="D36" s="148"/>
      <c r="E36" s="148"/>
      <c r="F36" s="148"/>
      <c r="G36" s="148"/>
      <c r="H36" s="148"/>
      <c r="I36" s="148"/>
      <c r="J36" s="264"/>
      <c r="K36" s="155"/>
      <c r="L36" s="155"/>
      <c r="M36" s="155"/>
      <c r="N36" s="155"/>
      <c r="O36" s="155"/>
      <c r="P36" s="155"/>
      <c r="Q36" s="155"/>
      <c r="R36" s="155"/>
      <c r="S36" s="155"/>
      <c r="U36" s="6"/>
    </row>
    <row r="37" spans="3:21" ht="16.899999999999999" customHeight="1" x14ac:dyDescent="0.2">
      <c r="C37" s="153" t="s">
        <v>7</v>
      </c>
      <c r="D37" s="148"/>
      <c r="E37" s="148"/>
      <c r="F37" s="148"/>
      <c r="G37" s="148"/>
      <c r="H37" s="148"/>
      <c r="I37" s="148"/>
      <c r="J37" s="265" t="s">
        <v>96</v>
      </c>
      <c r="K37" s="156"/>
      <c r="L37" s="156"/>
      <c r="M37" s="156"/>
      <c r="N37" s="156"/>
      <c r="O37" s="156"/>
      <c r="P37" s="156"/>
      <c r="Q37" s="156"/>
      <c r="R37" s="156"/>
      <c r="S37" s="156"/>
      <c r="U37" s="6"/>
    </row>
    <row r="38" spans="3:21" ht="13.15" customHeight="1" x14ac:dyDescent="0.2">
      <c r="C38" s="48"/>
      <c r="D38" s="3"/>
      <c r="E38" s="3"/>
      <c r="F38" s="3"/>
      <c r="G38" s="3"/>
      <c r="H38" s="3"/>
      <c r="I38" s="49"/>
      <c r="J38" s="50"/>
      <c r="K38" s="50"/>
      <c r="L38" s="50"/>
      <c r="M38" s="50"/>
      <c r="N38" s="3"/>
      <c r="O38" s="3"/>
      <c r="P38" s="3"/>
      <c r="Q38" s="3"/>
      <c r="R38" s="3"/>
      <c r="S38" s="3"/>
      <c r="T38" s="3"/>
      <c r="U38" s="7"/>
    </row>
  </sheetData>
  <mergeCells count="29">
    <mergeCell ref="C29:I29"/>
    <mergeCell ref="C34:I34"/>
    <mergeCell ref="A1:F2"/>
    <mergeCell ref="G1:S2"/>
    <mergeCell ref="J30:S30"/>
    <mergeCell ref="J31:S31"/>
    <mergeCell ref="C30:I30"/>
    <mergeCell ref="C31:I31"/>
    <mergeCell ref="C32:I32"/>
    <mergeCell ref="C17:I17"/>
    <mergeCell ref="C19:I19"/>
    <mergeCell ref="C23:I23"/>
    <mergeCell ref="C25:I25"/>
    <mergeCell ref="J32:S32"/>
    <mergeCell ref="J17:T17"/>
    <mergeCell ref="R27:S27"/>
    <mergeCell ref="J35:S35"/>
    <mergeCell ref="J36:S36"/>
    <mergeCell ref="J37:S37"/>
    <mergeCell ref="C37:I37"/>
    <mergeCell ref="C35:I35"/>
    <mergeCell ref="C36:I36"/>
    <mergeCell ref="O27:Q27"/>
    <mergeCell ref="G7:S7"/>
    <mergeCell ref="G11:S11"/>
    <mergeCell ref="G8:R8"/>
    <mergeCell ref="G9:R9"/>
    <mergeCell ref="G10:R10"/>
    <mergeCell ref="C27:I2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zoomScaleNormal="100" zoomScalePageLayoutView="70" workbookViewId="0">
      <selection sqref="A1:F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 x14ac:dyDescent="0.2">
      <c r="A1" s="161" t="s">
        <v>39</v>
      </c>
      <c r="B1" s="162"/>
      <c r="C1" s="162"/>
      <c r="D1" s="162"/>
      <c r="E1" s="162"/>
      <c r="F1" s="162"/>
      <c r="G1" s="165" t="str">
        <f>Coordonnées!G1</f>
        <v>Administration communale de Peruwelz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25"/>
      <c r="V1" s="125"/>
      <c r="W1" s="98" t="str">
        <f>Coordonnées!$U$1</f>
        <v>Code INS</v>
      </c>
      <c r="X1" s="135">
        <f>Coordonnées!V1</f>
        <v>57064</v>
      </c>
    </row>
    <row r="2" spans="1:24" x14ac:dyDescent="0.2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26"/>
      <c r="V2" s="126"/>
      <c r="W2" s="99" t="str">
        <f>Coordonnées!$U$2</f>
        <v>Exercice:</v>
      </c>
      <c r="X2" s="136">
        <f>Coordonnées!V2</f>
        <v>2026</v>
      </c>
    </row>
    <row r="3" spans="1:24" x14ac:dyDescent="0.2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Coordonnées!V3</f>
        <v>2</v>
      </c>
    </row>
    <row r="4" spans="1:24" ht="13.15" customHeight="1" x14ac:dyDescent="0.2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3.15" customHeight="1" x14ac:dyDescent="0.2">
      <c r="A5" s="13"/>
      <c r="B5" s="14"/>
      <c r="C5" s="2"/>
      <c r="D5" s="2"/>
      <c r="E5" s="2"/>
      <c r="F5" s="18"/>
      <c r="G5" s="18"/>
      <c r="H5" s="18"/>
      <c r="I5" s="18"/>
      <c r="J5" s="32"/>
      <c r="K5" s="32"/>
      <c r="L5" s="32"/>
      <c r="M5" s="32"/>
      <c r="N5" s="32"/>
      <c r="O5" s="32"/>
      <c r="P5" s="32"/>
      <c r="Q5" s="32"/>
      <c r="R5" s="17"/>
      <c r="S5" s="17"/>
    </row>
    <row r="6" spans="1:24" ht="18.399999999999999" customHeight="1" x14ac:dyDescent="0.2">
      <c r="A6" s="2"/>
      <c r="B6" s="2"/>
      <c r="C6" s="2"/>
      <c r="D6" s="2"/>
      <c r="E6" s="2"/>
      <c r="F6" s="18"/>
      <c r="G6" s="14"/>
      <c r="H6" s="180" t="s">
        <v>40</v>
      </c>
      <c r="I6" s="180"/>
      <c r="J6" s="180"/>
      <c r="K6" s="180"/>
      <c r="L6" s="180"/>
      <c r="M6" s="180"/>
      <c r="N6" s="180"/>
      <c r="O6" s="180"/>
      <c r="P6" s="180"/>
      <c r="Q6" s="180"/>
      <c r="R6" s="180"/>
      <c r="S6" s="180"/>
      <c r="T6" s="181"/>
      <c r="U6" s="181"/>
      <c r="V6" s="181"/>
    </row>
    <row r="7" spans="1:24" ht="18.399999999999999" customHeight="1" x14ac:dyDescent="0.2">
      <c r="A7" s="34"/>
      <c r="B7" s="35"/>
      <c r="C7" s="35"/>
      <c r="D7" s="35"/>
      <c r="E7" s="35"/>
      <c r="F7" s="35"/>
      <c r="G7" s="35"/>
      <c r="H7" s="182" t="str">
        <f>Coordonnées!$J$27</f>
        <v>Budget</v>
      </c>
      <c r="I7" s="182"/>
      <c r="J7" s="182"/>
      <c r="K7" s="182" t="str">
        <f>Coordonnées!$J$27</f>
        <v>Budget</v>
      </c>
      <c r="L7" s="182"/>
      <c r="M7" s="182"/>
      <c r="N7" s="182" t="str">
        <f>Coordonnées!$J$27</f>
        <v>Budget</v>
      </c>
      <c r="O7" s="182"/>
      <c r="P7" s="182"/>
      <c r="Q7" s="182" t="str">
        <f>Coordonnées!$J$27</f>
        <v>Budget</v>
      </c>
      <c r="R7" s="182"/>
      <c r="S7" s="182"/>
      <c r="T7" s="182" t="str">
        <f>Coordonnées!$J$27</f>
        <v>Budget</v>
      </c>
      <c r="U7" s="182"/>
      <c r="V7" s="182"/>
    </row>
    <row r="8" spans="1:24" ht="18.399999999999999" customHeight="1" thickBot="1" x14ac:dyDescent="0.25">
      <c r="A8" s="189" t="s">
        <v>2</v>
      </c>
      <c r="B8" s="189"/>
      <c r="C8" s="189"/>
      <c r="D8" s="189"/>
      <c r="E8" s="189"/>
      <c r="F8" s="189"/>
      <c r="G8" s="189"/>
      <c r="H8" s="179">
        <f>K8-1</f>
        <v>2022</v>
      </c>
      <c r="I8" s="179"/>
      <c r="J8" s="179"/>
      <c r="K8" s="179">
        <f>N8-1</f>
        <v>2023</v>
      </c>
      <c r="L8" s="179"/>
      <c r="M8" s="179"/>
      <c r="N8" s="179">
        <f>Q8-1</f>
        <v>2024</v>
      </c>
      <c r="O8" s="179"/>
      <c r="P8" s="179"/>
      <c r="Q8" s="179">
        <f>T8-1</f>
        <v>2025</v>
      </c>
      <c r="R8" s="179"/>
      <c r="S8" s="179"/>
      <c r="T8" s="179">
        <f>X2</f>
        <v>2026</v>
      </c>
      <c r="U8" s="179"/>
      <c r="V8" s="179"/>
    </row>
    <row r="9" spans="1:24" ht="18.399999999999999" customHeight="1" thickBot="1" x14ac:dyDescent="0.25">
      <c r="A9" s="183" t="s">
        <v>65</v>
      </c>
      <c r="B9" s="184"/>
      <c r="C9" s="184"/>
      <c r="D9" s="184"/>
      <c r="E9" s="184"/>
      <c r="F9" s="184"/>
      <c r="G9" s="185"/>
      <c r="H9" s="173">
        <f>'Ordinaire GE'!H26-'Ordinaire GE'!H15</f>
        <v>0</v>
      </c>
      <c r="I9" s="174"/>
      <c r="J9" s="175"/>
      <c r="K9" s="173">
        <f>'Ordinaire GE'!K26-'Ordinaire GE'!K15</f>
        <v>129012.03000000119</v>
      </c>
      <c r="L9" s="174"/>
      <c r="M9" s="175"/>
      <c r="N9" s="173">
        <f>'Ordinaire GE'!N26-'Ordinaire GE'!N15</f>
        <v>0</v>
      </c>
      <c r="O9" s="174"/>
      <c r="P9" s="175"/>
      <c r="Q9" s="173">
        <f>'Ordinaire GE'!Q26-'Ordinaire GE'!Q15</f>
        <v>185368.70999999717</v>
      </c>
      <c r="R9" s="174"/>
      <c r="S9" s="175"/>
      <c r="T9" s="173">
        <f>'Ordinaire GE'!T26-'Ordinaire GE'!T15</f>
        <v>126074.48000000045</v>
      </c>
      <c r="U9" s="174"/>
      <c r="V9" s="175"/>
    </row>
    <row r="10" spans="1:24" ht="40.5" customHeight="1" thickBot="1" x14ac:dyDescent="0.25">
      <c r="A10" s="186" t="s">
        <v>73</v>
      </c>
      <c r="B10" s="187"/>
      <c r="C10" s="187"/>
      <c r="D10" s="187"/>
      <c r="E10" s="187"/>
      <c r="F10" s="187"/>
      <c r="G10" s="188"/>
      <c r="H10" s="176">
        <f>'Ordinaire GE'!H29-'Ordinaire GE'!H18</f>
        <v>822898.6400000006</v>
      </c>
      <c r="I10" s="177"/>
      <c r="J10" s="178"/>
      <c r="K10" s="176">
        <f>'Ordinaire GE'!K29-'Ordinaire GE'!K18</f>
        <v>579524.77999999747</v>
      </c>
      <c r="L10" s="177"/>
      <c r="M10" s="178"/>
      <c r="N10" s="176">
        <f>'Ordinaire GE'!N29-'Ordinaire GE'!N18</f>
        <v>974292.59999999404</v>
      </c>
      <c r="O10" s="177"/>
      <c r="P10" s="178"/>
      <c r="Q10" s="176">
        <f>'Ordinaire GE'!Q29-'Ordinaire GE'!Q18</f>
        <v>661653.5</v>
      </c>
      <c r="R10" s="177"/>
      <c r="S10" s="178"/>
      <c r="T10" s="176">
        <f>'Ordinaire GE'!T29-'Ordinaire GE'!T18</f>
        <v>918303.6099999994</v>
      </c>
      <c r="U10" s="177"/>
      <c r="V10" s="178"/>
    </row>
    <row r="11" spans="1:24" ht="16.899999999999999" customHeight="1" x14ac:dyDescent="0.2">
      <c r="A11" s="36" t="s">
        <v>66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4"/>
      <c r="M11" s="34"/>
      <c r="N11" s="34"/>
      <c r="O11" s="34"/>
      <c r="P11" s="34"/>
      <c r="Q11" s="34"/>
      <c r="R11" s="36"/>
      <c r="S11" s="36"/>
    </row>
    <row r="12" spans="1:24" ht="16.899999999999999" customHeight="1" x14ac:dyDescent="0.2">
      <c r="A12" s="2"/>
      <c r="B12" s="2"/>
      <c r="C12" s="2"/>
      <c r="D12" s="2"/>
      <c r="E12" s="2"/>
      <c r="F12" s="18"/>
      <c r="G12" s="14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</row>
    <row r="13" spans="1:24" ht="16.899999999999999" customHeight="1" x14ac:dyDescent="0.2">
      <c r="A13" s="34"/>
      <c r="B13" s="35"/>
      <c r="C13" s="35"/>
      <c r="D13" s="35"/>
      <c r="E13" s="35"/>
      <c r="F13" s="35"/>
      <c r="G13" s="35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</row>
    <row r="14" spans="1:24" ht="16.899999999999999" customHeight="1" x14ac:dyDescent="0.2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</row>
    <row r="15" spans="1:24" ht="16.899999999999999" customHeight="1" x14ac:dyDescent="0.2">
      <c r="A15" s="34"/>
      <c r="B15" s="34"/>
      <c r="C15" s="34"/>
      <c r="D15" s="34"/>
      <c r="E15" s="34"/>
      <c r="F15" s="34"/>
      <c r="G15" s="34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</row>
    <row r="16" spans="1:24" ht="25.15" customHeight="1" x14ac:dyDescent="0.2">
      <c r="A16" s="69"/>
      <c r="B16" s="69"/>
      <c r="C16" s="69"/>
      <c r="D16" s="69"/>
      <c r="E16" s="69"/>
      <c r="F16" s="69"/>
      <c r="G16" s="69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</row>
    <row r="17" spans="1:19" ht="16.899999999999999" customHeight="1" x14ac:dyDescent="0.2">
      <c r="A17" s="36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4"/>
      <c r="M17" s="34"/>
      <c r="N17" s="34"/>
      <c r="O17" s="34"/>
      <c r="P17" s="34"/>
      <c r="Q17" s="34"/>
      <c r="R17" s="36"/>
      <c r="S17" s="36"/>
    </row>
    <row r="18" spans="1:19" ht="16.899999999999999" customHeight="1" x14ac:dyDescent="0.2"/>
    <row r="19" spans="1:19" ht="16.899999999999999" customHeight="1" x14ac:dyDescent="0.2"/>
    <row r="20" spans="1:19" ht="16.899999999999999" customHeight="1" x14ac:dyDescent="0.2"/>
    <row r="21" spans="1:19" ht="16.899999999999999" customHeight="1" x14ac:dyDescent="0.2"/>
    <row r="22" spans="1:19" ht="16.899999999999999" customHeight="1" x14ac:dyDescent="0.2"/>
    <row r="23" spans="1:19" ht="16.899999999999999" customHeight="1" x14ac:dyDescent="0.2"/>
    <row r="24" spans="1:19" ht="16.899999999999999" customHeight="1" x14ac:dyDescent="0.2"/>
    <row r="25" spans="1:19" ht="16.899999999999999" customHeight="1" x14ac:dyDescent="0.2"/>
    <row r="26" spans="1:19" ht="16.899999999999999" customHeight="1" x14ac:dyDescent="0.2"/>
    <row r="27" spans="1:19" ht="16.899999999999999" customHeight="1" x14ac:dyDescent="0.2"/>
    <row r="28" spans="1:19" ht="16.899999999999999" customHeight="1" x14ac:dyDescent="0.2"/>
    <row r="29" spans="1:19" ht="16.899999999999999" customHeight="1" x14ac:dyDescent="0.2"/>
    <row r="30" spans="1:19" ht="16.899999999999999" customHeight="1" x14ac:dyDescent="0.2"/>
    <row r="31" spans="1:19" ht="16.899999999999999" customHeight="1" x14ac:dyDescent="0.2"/>
    <row r="32" spans="1:19" ht="16.899999999999999" customHeight="1" x14ac:dyDescent="0.2"/>
    <row r="33" ht="16.899999999999999" customHeight="1" x14ac:dyDescent="0.2"/>
    <row r="34" ht="16.899999999999999" customHeight="1" x14ac:dyDescent="0.2"/>
    <row r="35" ht="16.899999999999999" customHeight="1" x14ac:dyDescent="0.2"/>
    <row r="36" ht="16.899999999999999" customHeight="1" x14ac:dyDescent="0.2"/>
    <row r="37" ht="16.899999999999999" customHeight="1" x14ac:dyDescent="0.2"/>
    <row r="38" ht="16.899999999999999" customHeight="1" x14ac:dyDescent="0.2"/>
    <row r="39" ht="16.899999999999999" customHeight="1" x14ac:dyDescent="0.2"/>
    <row r="40" ht="16.899999999999999" customHeight="1" x14ac:dyDescent="0.2"/>
    <row r="41" ht="16.899999999999999" customHeight="1" x14ac:dyDescent="0.2"/>
  </sheetData>
  <mergeCells count="26">
    <mergeCell ref="Q7:S7"/>
    <mergeCell ref="N7:P7"/>
    <mergeCell ref="K7:M7"/>
    <mergeCell ref="H7:J7"/>
    <mergeCell ref="N8:P8"/>
    <mergeCell ref="Q9:S9"/>
    <mergeCell ref="A9:G9"/>
    <mergeCell ref="H8:J8"/>
    <mergeCell ref="A10:G10"/>
    <mergeCell ref="A8:G8"/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topLeftCell="A31" zoomScaleNormal="100" workbookViewId="0">
      <selection sqref="A1:F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 x14ac:dyDescent="0.2">
      <c r="A1" s="161" t="s">
        <v>39</v>
      </c>
      <c r="B1" s="162"/>
      <c r="C1" s="162"/>
      <c r="D1" s="162"/>
      <c r="E1" s="162"/>
      <c r="F1" s="162"/>
      <c r="G1" s="165" t="str">
        <f>Coordonnées!G1</f>
        <v>Administration communale de Peruwelz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25"/>
      <c r="V1" s="125"/>
      <c r="W1" s="98" t="str">
        <f>Coordonnées!$U$1</f>
        <v>Code INS</v>
      </c>
      <c r="X1" s="135">
        <f>Coordonnées!V1</f>
        <v>57064</v>
      </c>
    </row>
    <row r="2" spans="1:24" x14ac:dyDescent="0.2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26"/>
      <c r="V2" s="126"/>
      <c r="W2" s="99" t="str">
        <f>Coordonnées!$U$2</f>
        <v>Exercice:</v>
      </c>
      <c r="X2" s="136">
        <f>Coordonnées!V2</f>
        <v>2026</v>
      </c>
    </row>
    <row r="3" spans="1:24" x14ac:dyDescent="0.2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Coordonnées!V3</f>
        <v>2</v>
      </c>
    </row>
    <row r="4" spans="1:24" ht="13.15" customHeight="1" x14ac:dyDescent="0.2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6.899999999999999" customHeight="1" x14ac:dyDescent="0.2">
      <c r="A5" s="2"/>
      <c r="B5" s="2"/>
      <c r="C5" s="2"/>
      <c r="D5" s="2"/>
      <c r="E5" s="2"/>
      <c r="L5" s="33"/>
      <c r="M5" s="33"/>
      <c r="N5" s="33"/>
      <c r="O5" s="33"/>
      <c r="P5" s="33"/>
      <c r="Q5" s="33"/>
      <c r="R5" s="17"/>
      <c r="S5" s="17"/>
    </row>
    <row r="6" spans="1:24" ht="18.399999999999999" customHeight="1" x14ac:dyDescent="0.2">
      <c r="A6" s="13"/>
      <c r="B6" s="2"/>
      <c r="C6" s="2"/>
      <c r="D6" s="2"/>
      <c r="E6" s="2"/>
      <c r="H6" s="221" t="s">
        <v>41</v>
      </c>
      <c r="I6" s="221"/>
      <c r="J6" s="221"/>
      <c r="K6" s="221"/>
      <c r="L6" s="221"/>
      <c r="M6" s="221"/>
      <c r="N6" s="221"/>
      <c r="O6" s="221"/>
      <c r="P6" s="221"/>
      <c r="Q6" s="221"/>
      <c r="R6" s="221"/>
      <c r="S6" s="221"/>
      <c r="T6" s="222"/>
      <c r="U6" s="222"/>
      <c r="V6" s="222"/>
    </row>
    <row r="7" spans="1:24" ht="18.399999999999999" customHeight="1" x14ac:dyDescent="0.2">
      <c r="A7" s="34"/>
      <c r="B7" s="35"/>
      <c r="C7" s="35"/>
      <c r="D7" s="35"/>
      <c r="E7" s="35"/>
      <c r="F7" s="35"/>
      <c r="G7" s="35"/>
      <c r="H7" s="223" t="str">
        <f>Coordonnées!$J$27</f>
        <v>Budget</v>
      </c>
      <c r="I7" s="223"/>
      <c r="J7" s="223"/>
      <c r="K7" s="223" t="str">
        <f>Coordonnées!$J$27</f>
        <v>Budget</v>
      </c>
      <c r="L7" s="223"/>
      <c r="M7" s="223"/>
      <c r="N7" s="223" t="str">
        <f>Coordonnées!$J$27</f>
        <v>Budget</v>
      </c>
      <c r="O7" s="223"/>
      <c r="P7" s="223"/>
      <c r="Q7" s="223" t="str">
        <f>Coordonnées!$J$27</f>
        <v>Budget</v>
      </c>
      <c r="R7" s="223"/>
      <c r="S7" s="223"/>
      <c r="T7" s="223" t="str">
        <f>Coordonnées!$J$27</f>
        <v>Budget</v>
      </c>
      <c r="U7" s="223"/>
      <c r="V7" s="223"/>
    </row>
    <row r="8" spans="1:24" ht="18.399999999999999" customHeight="1" x14ac:dyDescent="0.2">
      <c r="A8" s="34"/>
      <c r="B8" s="37"/>
      <c r="C8" s="35"/>
      <c r="D8" s="35"/>
      <c r="E8" s="35"/>
      <c r="F8" s="35"/>
      <c r="G8" s="35"/>
      <c r="H8" s="266" t="s">
        <v>97</v>
      </c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5"/>
      <c r="U8" s="225"/>
      <c r="V8" s="226"/>
    </row>
    <row r="9" spans="1:24" ht="18.399999999999999" customHeight="1" x14ac:dyDescent="0.2">
      <c r="A9" s="211" t="s">
        <v>2</v>
      </c>
      <c r="B9" s="218"/>
      <c r="C9" s="211"/>
      <c r="D9" s="211"/>
      <c r="E9" s="211"/>
      <c r="F9" s="211"/>
      <c r="G9" s="211"/>
      <c r="H9" s="212">
        <f>K9-1</f>
        <v>2022</v>
      </c>
      <c r="I9" s="212"/>
      <c r="J9" s="212"/>
      <c r="K9" s="212">
        <f>N9-1</f>
        <v>2023</v>
      </c>
      <c r="L9" s="212"/>
      <c r="M9" s="212"/>
      <c r="N9" s="212">
        <f>Q9-1</f>
        <v>2024</v>
      </c>
      <c r="O9" s="212"/>
      <c r="P9" s="212"/>
      <c r="Q9" s="212">
        <f>T9-1</f>
        <v>2025</v>
      </c>
      <c r="R9" s="212"/>
      <c r="S9" s="212"/>
      <c r="T9" s="212">
        <f>X2</f>
        <v>2026</v>
      </c>
      <c r="U9" s="212"/>
      <c r="V9" s="212"/>
    </row>
    <row r="10" spans="1:24" ht="18.399999999999999" customHeight="1" x14ac:dyDescent="0.2">
      <c r="A10" s="219" t="s">
        <v>13</v>
      </c>
      <c r="B10" s="220"/>
      <c r="C10" s="220"/>
      <c r="D10" s="220"/>
      <c r="E10" s="220"/>
      <c r="F10" s="220"/>
      <c r="G10" s="220"/>
      <c r="H10" s="268">
        <v>12720218.08</v>
      </c>
      <c r="I10" s="213">
        <v>5512664.2599999998</v>
      </c>
      <c r="J10" s="214">
        <v>5512664.2599999998</v>
      </c>
      <c r="K10" s="268">
        <v>14031940.32</v>
      </c>
      <c r="L10" s="213">
        <v>5512664.2599999998</v>
      </c>
      <c r="M10" s="214">
        <v>5512664.2599999998</v>
      </c>
      <c r="N10" s="268">
        <v>15132947.810000001</v>
      </c>
      <c r="O10" s="213">
        <v>5512664.2599999998</v>
      </c>
      <c r="P10" s="214">
        <v>5512664.2599999998</v>
      </c>
      <c r="Q10" s="268">
        <v>15142097.51</v>
      </c>
      <c r="R10" s="213">
        <v>5512664.2599999998</v>
      </c>
      <c r="S10" s="214">
        <v>5512664.2599999998</v>
      </c>
      <c r="T10" s="268">
        <v>15677760.199999999</v>
      </c>
      <c r="U10" s="213">
        <v>5512664.2599999998</v>
      </c>
      <c r="V10" s="214">
        <v>5512664.2599999998</v>
      </c>
    </row>
    <row r="11" spans="1:24" ht="18.399999999999999" customHeight="1" x14ac:dyDescent="0.2">
      <c r="A11" s="196" t="s">
        <v>14</v>
      </c>
      <c r="B11" s="197"/>
      <c r="C11" s="197"/>
      <c r="D11" s="197"/>
      <c r="E11" s="197"/>
      <c r="F11" s="197"/>
      <c r="G11" s="197"/>
      <c r="H11" s="269">
        <v>3233273.25</v>
      </c>
      <c r="I11" s="209">
        <v>2726342.74</v>
      </c>
      <c r="J11" s="210">
        <v>2726342.74</v>
      </c>
      <c r="K11" s="269">
        <v>4123747.3</v>
      </c>
      <c r="L11" s="209">
        <v>2726342.74</v>
      </c>
      <c r="M11" s="210">
        <v>2726342.74</v>
      </c>
      <c r="N11" s="269">
        <v>4057594.31</v>
      </c>
      <c r="O11" s="209">
        <v>2726342.74</v>
      </c>
      <c r="P11" s="210">
        <v>2726342.74</v>
      </c>
      <c r="Q11" s="269">
        <v>3906882.57</v>
      </c>
      <c r="R11" s="209">
        <v>2726342.74</v>
      </c>
      <c r="S11" s="210">
        <v>2726342.74</v>
      </c>
      <c r="T11" s="269">
        <v>4255539.43</v>
      </c>
      <c r="U11" s="209">
        <v>2726342.74</v>
      </c>
      <c r="V11" s="210">
        <v>2726342.74</v>
      </c>
    </row>
    <row r="12" spans="1:24" ht="18.399999999999999" customHeight="1" x14ac:dyDescent="0.2">
      <c r="A12" s="196" t="s">
        <v>15</v>
      </c>
      <c r="B12" s="197"/>
      <c r="C12" s="197"/>
      <c r="D12" s="197"/>
      <c r="E12" s="197"/>
      <c r="F12" s="197"/>
      <c r="G12" s="197"/>
      <c r="H12" s="269">
        <v>8329203.1600000001</v>
      </c>
      <c r="I12" s="209">
        <v>4264832.04</v>
      </c>
      <c r="J12" s="210">
        <v>4264832.04</v>
      </c>
      <c r="K12" s="269">
        <v>8773287.0299999993</v>
      </c>
      <c r="L12" s="209">
        <v>4264832.04</v>
      </c>
      <c r="M12" s="210">
        <v>4264832.04</v>
      </c>
      <c r="N12" s="269">
        <v>8865987.9700000007</v>
      </c>
      <c r="O12" s="209">
        <v>4264832.04</v>
      </c>
      <c r="P12" s="210">
        <v>4264832.04</v>
      </c>
      <c r="Q12" s="269">
        <v>9391794.4199999999</v>
      </c>
      <c r="R12" s="209">
        <v>4264832.04</v>
      </c>
      <c r="S12" s="210">
        <v>4264832.04</v>
      </c>
      <c r="T12" s="269">
        <v>10239370.23</v>
      </c>
      <c r="U12" s="209">
        <v>4264832.04</v>
      </c>
      <c r="V12" s="210">
        <v>4264832.04</v>
      </c>
    </row>
    <row r="13" spans="1:24" ht="18.399999999999999" customHeight="1" x14ac:dyDescent="0.2">
      <c r="A13" s="196" t="s">
        <v>16</v>
      </c>
      <c r="B13" s="197"/>
      <c r="C13" s="197"/>
      <c r="D13" s="197"/>
      <c r="E13" s="197"/>
      <c r="F13" s="197"/>
      <c r="G13" s="197"/>
      <c r="H13" s="269">
        <v>1534364.49</v>
      </c>
      <c r="I13" s="209">
        <v>41563.69</v>
      </c>
      <c r="J13" s="210">
        <v>41563.69</v>
      </c>
      <c r="K13" s="269">
        <v>1729897.05</v>
      </c>
      <c r="L13" s="209">
        <v>41563.69</v>
      </c>
      <c r="M13" s="210">
        <v>41563.69</v>
      </c>
      <c r="N13" s="269">
        <v>1929512.99</v>
      </c>
      <c r="O13" s="209">
        <v>41563.69</v>
      </c>
      <c r="P13" s="210">
        <v>41563.69</v>
      </c>
      <c r="Q13" s="269">
        <v>1985759</v>
      </c>
      <c r="R13" s="209">
        <v>41563.69</v>
      </c>
      <c r="S13" s="210">
        <v>41563.69</v>
      </c>
      <c r="T13" s="269">
        <v>1989610.73</v>
      </c>
      <c r="U13" s="209">
        <v>41563.69</v>
      </c>
      <c r="V13" s="210">
        <v>41563.69</v>
      </c>
    </row>
    <row r="14" spans="1:24" ht="18.399999999999999" customHeight="1" thickBot="1" x14ac:dyDescent="0.25">
      <c r="A14" s="201" t="s">
        <v>46</v>
      </c>
      <c r="B14" s="202"/>
      <c r="C14" s="202"/>
      <c r="D14" s="202"/>
      <c r="E14" s="202"/>
      <c r="F14" s="202"/>
      <c r="G14" s="202"/>
      <c r="H14" s="270">
        <v>0</v>
      </c>
      <c r="I14" s="204">
        <v>0</v>
      </c>
      <c r="J14" s="205">
        <v>0</v>
      </c>
      <c r="K14" s="270">
        <v>0</v>
      </c>
      <c r="L14" s="204">
        <v>0</v>
      </c>
      <c r="M14" s="205">
        <v>0</v>
      </c>
      <c r="N14" s="270">
        <v>0</v>
      </c>
      <c r="O14" s="204">
        <v>0</v>
      </c>
      <c r="P14" s="205">
        <v>0</v>
      </c>
      <c r="Q14" s="270">
        <v>0</v>
      </c>
      <c r="R14" s="204">
        <v>0</v>
      </c>
      <c r="S14" s="205">
        <v>0</v>
      </c>
      <c r="T14" s="270">
        <v>0</v>
      </c>
      <c r="U14" s="204">
        <v>0</v>
      </c>
      <c r="V14" s="205">
        <v>0</v>
      </c>
    </row>
    <row r="15" spans="1:24" ht="18.399999999999999" customHeight="1" thickBot="1" x14ac:dyDescent="0.25">
      <c r="A15" s="183" t="s">
        <v>67</v>
      </c>
      <c r="B15" s="184"/>
      <c r="C15" s="184"/>
      <c r="D15" s="184"/>
      <c r="E15" s="184"/>
      <c r="F15" s="184"/>
      <c r="G15" s="184"/>
      <c r="H15" s="206">
        <f>SUM(H10:H14)</f>
        <v>25817058.98</v>
      </c>
      <c r="I15" s="207"/>
      <c r="J15" s="208"/>
      <c r="K15" s="207">
        <f>SUM(K10:K14)</f>
        <v>28658871.699999999</v>
      </c>
      <c r="L15" s="207"/>
      <c r="M15" s="207"/>
      <c r="N15" s="206">
        <f>SUM(N10:N14)</f>
        <v>29986043.080000002</v>
      </c>
      <c r="O15" s="207"/>
      <c r="P15" s="208"/>
      <c r="Q15" s="207">
        <f>SUM(Q10:Q14)</f>
        <v>30426533.5</v>
      </c>
      <c r="R15" s="207"/>
      <c r="S15" s="208"/>
      <c r="T15" s="207">
        <f>SUM(T10:T14)</f>
        <v>32162280.59</v>
      </c>
      <c r="U15" s="207"/>
      <c r="V15" s="208"/>
    </row>
    <row r="16" spans="1:24" ht="18.399999999999999" customHeight="1" x14ac:dyDescent="0.2">
      <c r="A16" s="196" t="s">
        <v>29</v>
      </c>
      <c r="B16" s="197"/>
      <c r="C16" s="197"/>
      <c r="D16" s="197"/>
      <c r="E16" s="197"/>
      <c r="F16" s="197"/>
      <c r="G16" s="197"/>
      <c r="H16" s="271">
        <v>111045.55</v>
      </c>
      <c r="I16" s="199">
        <v>1521059.02</v>
      </c>
      <c r="J16" s="200">
        <v>2351270.66</v>
      </c>
      <c r="K16" s="271">
        <v>151124.94</v>
      </c>
      <c r="L16" s="199">
        <v>1659060.83</v>
      </c>
      <c r="M16" s="200">
        <v>1521059.02</v>
      </c>
      <c r="N16" s="271">
        <v>143592.42000000001</v>
      </c>
      <c r="O16" s="199">
        <v>2230351.92</v>
      </c>
      <c r="P16" s="200">
        <v>1659060.83</v>
      </c>
      <c r="Q16" s="271">
        <v>24975.99</v>
      </c>
      <c r="R16" s="199">
        <v>2351270.66</v>
      </c>
      <c r="S16" s="200">
        <v>2230351.92</v>
      </c>
      <c r="T16" s="271">
        <v>35086.480000000003</v>
      </c>
      <c r="U16" s="199">
        <v>2351270.66</v>
      </c>
      <c r="V16" s="200">
        <v>2230351.92</v>
      </c>
    </row>
    <row r="17" spans="1:22" ht="18.399999999999999" customHeight="1" thickBot="1" x14ac:dyDescent="0.25">
      <c r="A17" s="201" t="s">
        <v>3</v>
      </c>
      <c r="B17" s="202"/>
      <c r="C17" s="202"/>
      <c r="D17" s="202"/>
      <c r="E17" s="202"/>
      <c r="F17" s="202"/>
      <c r="G17" s="202"/>
      <c r="H17" s="270">
        <v>0</v>
      </c>
      <c r="I17" s="204">
        <v>1192323.53</v>
      </c>
      <c r="J17" s="205">
        <v>824300.6</v>
      </c>
      <c r="K17" s="270">
        <v>106019.17</v>
      </c>
      <c r="L17" s="204">
        <v>4295659.8600000003</v>
      </c>
      <c r="M17" s="205">
        <v>1192323.53</v>
      </c>
      <c r="N17" s="270">
        <v>0</v>
      </c>
      <c r="O17" s="204">
        <v>1045347.08</v>
      </c>
      <c r="P17" s="205">
        <v>4295659.8600000003</v>
      </c>
      <c r="Q17" s="270">
        <v>181418.54</v>
      </c>
      <c r="R17" s="204">
        <v>824300.6</v>
      </c>
      <c r="S17" s="205">
        <v>1045347.08</v>
      </c>
      <c r="T17" s="270">
        <v>101084.12</v>
      </c>
      <c r="U17" s="204">
        <v>824300.6</v>
      </c>
      <c r="V17" s="205">
        <v>1045347.08</v>
      </c>
    </row>
    <row r="18" spans="1:22" ht="18.399999999999999" customHeight="1" thickBot="1" x14ac:dyDescent="0.25">
      <c r="A18" s="190" t="s">
        <v>68</v>
      </c>
      <c r="B18" s="191"/>
      <c r="C18" s="191"/>
      <c r="D18" s="191"/>
      <c r="E18" s="191"/>
      <c r="F18" s="191"/>
      <c r="G18" s="191"/>
      <c r="H18" s="193">
        <f>SUM(H15:H17)</f>
        <v>25928104.530000001</v>
      </c>
      <c r="I18" s="194"/>
      <c r="J18" s="195"/>
      <c r="K18" s="194">
        <f>SUM(K15:K17)</f>
        <v>28916015.810000002</v>
      </c>
      <c r="L18" s="194"/>
      <c r="M18" s="194"/>
      <c r="N18" s="193">
        <f>SUM(N15:N17)</f>
        <v>30129635.500000004</v>
      </c>
      <c r="O18" s="194"/>
      <c r="P18" s="195"/>
      <c r="Q18" s="193">
        <f>SUM(Q15:Q17)</f>
        <v>30632928.029999997</v>
      </c>
      <c r="R18" s="194"/>
      <c r="S18" s="195"/>
      <c r="T18" s="193">
        <f>SUM(T15:T17)</f>
        <v>32298451.190000001</v>
      </c>
      <c r="U18" s="194"/>
      <c r="V18" s="195"/>
    </row>
    <row r="19" spans="1:22" s="55" customFormat="1" ht="28.15" customHeight="1" x14ac:dyDescent="0.2">
      <c r="A19" s="63" t="s">
        <v>66</v>
      </c>
      <c r="B19" s="64"/>
      <c r="C19" s="64"/>
      <c r="D19" s="64"/>
      <c r="E19" s="64"/>
      <c r="H19" s="65"/>
      <c r="I19" s="65"/>
      <c r="J19" s="65"/>
      <c r="K19" s="65"/>
      <c r="L19" s="66"/>
      <c r="M19" s="66"/>
      <c r="N19" s="66"/>
      <c r="O19" s="66"/>
      <c r="P19" s="66"/>
      <c r="Q19" s="66"/>
      <c r="R19" s="66"/>
      <c r="S19" s="66"/>
    </row>
    <row r="20" spans="1:22" ht="18.399999999999999" customHeight="1" x14ac:dyDescent="0.2">
      <c r="A20" s="34"/>
      <c r="B20" s="35"/>
      <c r="C20" s="35"/>
      <c r="D20" s="35"/>
      <c r="E20" s="35"/>
      <c r="F20" s="35"/>
      <c r="G20" s="35"/>
      <c r="H20" s="267" t="s">
        <v>98</v>
      </c>
      <c r="I20" s="215"/>
      <c r="J20" s="215"/>
      <c r="K20" s="215"/>
      <c r="L20" s="215"/>
      <c r="M20" s="215"/>
      <c r="N20" s="215"/>
      <c r="O20" s="215"/>
      <c r="P20" s="215"/>
      <c r="Q20" s="215"/>
      <c r="R20" s="215"/>
      <c r="S20" s="215"/>
      <c r="T20" s="216"/>
      <c r="U20" s="216"/>
      <c r="V20" s="217"/>
    </row>
    <row r="21" spans="1:22" ht="18.399999999999999" customHeight="1" x14ac:dyDescent="0.2">
      <c r="A21" s="211" t="s">
        <v>2</v>
      </c>
      <c r="B21" s="211"/>
      <c r="C21" s="211"/>
      <c r="D21" s="211"/>
      <c r="E21" s="211"/>
      <c r="F21" s="211"/>
      <c r="G21" s="211"/>
      <c r="H21" s="212">
        <f>K21-1</f>
        <v>2022</v>
      </c>
      <c r="I21" s="212"/>
      <c r="J21" s="212"/>
      <c r="K21" s="212">
        <f>N21-1</f>
        <v>2023</v>
      </c>
      <c r="L21" s="212"/>
      <c r="M21" s="212"/>
      <c r="N21" s="212">
        <f>Q21-1</f>
        <v>2024</v>
      </c>
      <c r="O21" s="212"/>
      <c r="P21" s="212"/>
      <c r="Q21" s="212">
        <f>T21-1</f>
        <v>2025</v>
      </c>
      <c r="R21" s="212"/>
      <c r="S21" s="212"/>
      <c r="T21" s="212">
        <f>X2</f>
        <v>2026</v>
      </c>
      <c r="U21" s="212"/>
      <c r="V21" s="212"/>
    </row>
    <row r="22" spans="1:22" ht="18.399999999999999" customHeight="1" x14ac:dyDescent="0.2">
      <c r="A22" s="196" t="s">
        <v>17</v>
      </c>
      <c r="B22" s="197"/>
      <c r="C22" s="197"/>
      <c r="D22" s="197"/>
      <c r="E22" s="197"/>
      <c r="F22" s="197"/>
      <c r="G22" s="198"/>
      <c r="H22" s="268">
        <v>1615820.08</v>
      </c>
      <c r="I22" s="213">
        <v>373432.17</v>
      </c>
      <c r="J22" s="214">
        <v>697745.74</v>
      </c>
      <c r="K22" s="268">
        <v>1747349.45</v>
      </c>
      <c r="L22" s="213">
        <v>373432.17</v>
      </c>
      <c r="M22" s="214">
        <v>697745.74</v>
      </c>
      <c r="N22" s="268">
        <v>1802361.79</v>
      </c>
      <c r="O22" s="213">
        <v>373432.17</v>
      </c>
      <c r="P22" s="214">
        <v>697745.74</v>
      </c>
      <c r="Q22" s="268">
        <v>1787852.31</v>
      </c>
      <c r="R22" s="213">
        <v>373432.17</v>
      </c>
      <c r="S22" s="214">
        <v>697745.74</v>
      </c>
      <c r="T22" s="268">
        <v>1906261.85</v>
      </c>
      <c r="U22" s="213">
        <v>373432.17</v>
      </c>
      <c r="V22" s="214">
        <v>697745.74</v>
      </c>
    </row>
    <row r="23" spans="1:22" ht="18.399999999999999" customHeight="1" x14ac:dyDescent="0.2">
      <c r="A23" s="196" t="s">
        <v>15</v>
      </c>
      <c r="B23" s="197"/>
      <c r="C23" s="197"/>
      <c r="D23" s="197"/>
      <c r="E23" s="197"/>
      <c r="F23" s="197"/>
      <c r="G23" s="198"/>
      <c r="H23" s="269">
        <v>22255441.800000001</v>
      </c>
      <c r="I23" s="209">
        <v>12728583.199999999</v>
      </c>
      <c r="J23" s="210">
        <v>13240574.68</v>
      </c>
      <c r="K23" s="269">
        <v>25812756.460000001</v>
      </c>
      <c r="L23" s="209">
        <v>12728583.199999999</v>
      </c>
      <c r="M23" s="210">
        <v>13240574.68</v>
      </c>
      <c r="N23" s="269">
        <v>26007441.190000001</v>
      </c>
      <c r="O23" s="209">
        <v>12728583.199999999</v>
      </c>
      <c r="P23" s="210">
        <v>13240574.68</v>
      </c>
      <c r="Q23" s="269">
        <v>26575705.309999999</v>
      </c>
      <c r="R23" s="209">
        <v>12728583.199999999</v>
      </c>
      <c r="S23" s="210">
        <v>13240574.68</v>
      </c>
      <c r="T23" s="269">
        <v>27308839.48</v>
      </c>
      <c r="U23" s="209">
        <v>12728583.199999999</v>
      </c>
      <c r="V23" s="210">
        <v>13240574.68</v>
      </c>
    </row>
    <row r="24" spans="1:22" ht="18.399999999999999" customHeight="1" x14ac:dyDescent="0.2">
      <c r="A24" s="196" t="s">
        <v>16</v>
      </c>
      <c r="B24" s="197"/>
      <c r="C24" s="197"/>
      <c r="D24" s="197"/>
      <c r="E24" s="197"/>
      <c r="F24" s="197"/>
      <c r="G24" s="198"/>
      <c r="H24" s="269">
        <v>269720.13</v>
      </c>
      <c r="I24" s="209">
        <v>548784.99</v>
      </c>
      <c r="J24" s="210">
        <v>408005.67</v>
      </c>
      <c r="K24" s="269">
        <v>457531.69</v>
      </c>
      <c r="L24" s="209">
        <v>548784.99</v>
      </c>
      <c r="M24" s="210">
        <v>408005.67</v>
      </c>
      <c r="N24" s="269">
        <v>312630.13</v>
      </c>
      <c r="O24" s="209">
        <v>548784.99</v>
      </c>
      <c r="P24" s="210">
        <v>408005.67</v>
      </c>
      <c r="Q24" s="269">
        <v>467088.78</v>
      </c>
      <c r="R24" s="209">
        <v>548784.99</v>
      </c>
      <c r="S24" s="210">
        <v>408005.67</v>
      </c>
      <c r="T24" s="269">
        <v>311832.84000000003</v>
      </c>
      <c r="U24" s="209">
        <v>548784.99</v>
      </c>
      <c r="V24" s="210">
        <v>408005.67</v>
      </c>
    </row>
    <row r="25" spans="1:22" ht="18.399999999999999" customHeight="1" thickBot="1" x14ac:dyDescent="0.25">
      <c r="A25" s="201" t="s">
        <v>3</v>
      </c>
      <c r="B25" s="202"/>
      <c r="C25" s="202"/>
      <c r="D25" s="202"/>
      <c r="E25" s="202"/>
      <c r="F25" s="202"/>
      <c r="G25" s="203"/>
      <c r="H25" s="270">
        <v>1676076.97</v>
      </c>
      <c r="I25" s="204">
        <v>0</v>
      </c>
      <c r="J25" s="205">
        <v>0</v>
      </c>
      <c r="K25" s="270">
        <v>770246.13</v>
      </c>
      <c r="L25" s="204">
        <v>0</v>
      </c>
      <c r="M25" s="205">
        <v>0</v>
      </c>
      <c r="N25" s="270">
        <v>1863609.97</v>
      </c>
      <c r="O25" s="204">
        <v>0</v>
      </c>
      <c r="P25" s="205">
        <v>0</v>
      </c>
      <c r="Q25" s="270">
        <v>1781255.81</v>
      </c>
      <c r="R25" s="204">
        <v>0</v>
      </c>
      <c r="S25" s="205">
        <v>0</v>
      </c>
      <c r="T25" s="270">
        <v>2761420.9</v>
      </c>
      <c r="U25" s="204">
        <v>0</v>
      </c>
      <c r="V25" s="205">
        <v>0</v>
      </c>
    </row>
    <row r="26" spans="1:22" ht="18.399999999999999" customHeight="1" thickBot="1" x14ac:dyDescent="0.25">
      <c r="A26" s="183" t="s">
        <v>67</v>
      </c>
      <c r="B26" s="184"/>
      <c r="C26" s="184"/>
      <c r="D26" s="184"/>
      <c r="E26" s="184"/>
      <c r="F26" s="184"/>
      <c r="G26" s="185"/>
      <c r="H26" s="206">
        <f>SUM(H22:H25)</f>
        <v>25817058.98</v>
      </c>
      <c r="I26" s="207"/>
      <c r="J26" s="207"/>
      <c r="K26" s="206">
        <f>SUM(K22:K25)</f>
        <v>28787883.73</v>
      </c>
      <c r="L26" s="207"/>
      <c r="M26" s="208"/>
      <c r="N26" s="207">
        <f>SUM(N22:N25)</f>
        <v>29986043.079999998</v>
      </c>
      <c r="O26" s="207"/>
      <c r="P26" s="207"/>
      <c r="Q26" s="206">
        <f>SUM(Q22:Q25)</f>
        <v>30611902.209999997</v>
      </c>
      <c r="R26" s="207"/>
      <c r="S26" s="208"/>
      <c r="T26" s="206">
        <f>SUM(T22:T25)</f>
        <v>32288355.07</v>
      </c>
      <c r="U26" s="207"/>
      <c r="V26" s="208"/>
    </row>
    <row r="27" spans="1:22" ht="18.399999999999999" customHeight="1" x14ac:dyDescent="0.2">
      <c r="A27" s="196" t="s">
        <v>29</v>
      </c>
      <c r="B27" s="197"/>
      <c r="C27" s="197"/>
      <c r="D27" s="197"/>
      <c r="E27" s="197"/>
      <c r="F27" s="197"/>
      <c r="G27" s="198"/>
      <c r="H27" s="271">
        <v>933944.19</v>
      </c>
      <c r="I27" s="199">
        <v>6001218.2883333303</v>
      </c>
      <c r="J27" s="200">
        <v>5811470.0833333302</v>
      </c>
      <c r="K27" s="271">
        <v>707656.86</v>
      </c>
      <c r="L27" s="199">
        <v>6001218.2883333303</v>
      </c>
      <c r="M27" s="200">
        <v>5811470.0833333302</v>
      </c>
      <c r="N27" s="271">
        <v>1117885.02</v>
      </c>
      <c r="O27" s="199">
        <v>6001218.2883333303</v>
      </c>
      <c r="P27" s="200">
        <v>5811470.0833333302</v>
      </c>
      <c r="Q27" s="271">
        <v>682679.32</v>
      </c>
      <c r="R27" s="199">
        <v>6001218.2883333303</v>
      </c>
      <c r="S27" s="200">
        <v>5811470.0833333302</v>
      </c>
      <c r="T27" s="271">
        <v>928399.73</v>
      </c>
      <c r="U27" s="199">
        <v>6001218.2883333303</v>
      </c>
      <c r="V27" s="200">
        <v>5811470.0833333302</v>
      </c>
    </row>
    <row r="28" spans="1:22" ht="18.399999999999999" customHeight="1" thickBot="1" x14ac:dyDescent="0.25">
      <c r="A28" s="201" t="s">
        <v>3</v>
      </c>
      <c r="B28" s="202"/>
      <c r="C28" s="202"/>
      <c r="D28" s="202"/>
      <c r="E28" s="202"/>
      <c r="F28" s="202"/>
      <c r="G28" s="203"/>
      <c r="H28" s="270">
        <v>0</v>
      </c>
      <c r="I28" s="204">
        <v>0</v>
      </c>
      <c r="J28" s="205">
        <v>0</v>
      </c>
      <c r="K28" s="270">
        <v>0</v>
      </c>
      <c r="L28" s="204">
        <v>0</v>
      </c>
      <c r="M28" s="205">
        <v>0</v>
      </c>
      <c r="N28" s="270">
        <v>0</v>
      </c>
      <c r="O28" s="204">
        <v>0</v>
      </c>
      <c r="P28" s="205">
        <v>0</v>
      </c>
      <c r="Q28" s="270">
        <v>0</v>
      </c>
      <c r="R28" s="204">
        <v>0</v>
      </c>
      <c r="S28" s="205">
        <v>0</v>
      </c>
      <c r="T28" s="270">
        <v>0</v>
      </c>
      <c r="U28" s="204">
        <v>0</v>
      </c>
      <c r="V28" s="205">
        <v>0</v>
      </c>
    </row>
    <row r="29" spans="1:22" ht="18.399999999999999" customHeight="1" thickBot="1" x14ac:dyDescent="0.25">
      <c r="A29" s="190" t="s">
        <v>68</v>
      </c>
      <c r="B29" s="191"/>
      <c r="C29" s="191"/>
      <c r="D29" s="191"/>
      <c r="E29" s="191"/>
      <c r="F29" s="191"/>
      <c r="G29" s="192"/>
      <c r="H29" s="193">
        <f>SUM(H26:H28)</f>
        <v>26751003.170000002</v>
      </c>
      <c r="I29" s="194"/>
      <c r="J29" s="194"/>
      <c r="K29" s="193">
        <f>SUM(K26:K28)</f>
        <v>29495540.59</v>
      </c>
      <c r="L29" s="194"/>
      <c r="M29" s="195"/>
      <c r="N29" s="194">
        <f>SUM(N26:N28)</f>
        <v>31103928.099999998</v>
      </c>
      <c r="O29" s="194"/>
      <c r="P29" s="194"/>
      <c r="Q29" s="193">
        <f>SUM(Q26:Q28)</f>
        <v>31294581.529999997</v>
      </c>
      <c r="R29" s="194"/>
      <c r="S29" s="195"/>
      <c r="T29" s="193">
        <f>SUM(T26:T28)</f>
        <v>33216754.800000001</v>
      </c>
      <c r="U29" s="194"/>
      <c r="V29" s="195"/>
    </row>
    <row r="30" spans="1:22" ht="16.899999999999999" customHeight="1" x14ac:dyDescent="0.2">
      <c r="A30" s="36" t="s">
        <v>66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topLeftCell="A17" zoomScaleNormal="100" workbookViewId="0">
      <selection sqref="A1:F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 x14ac:dyDescent="0.2">
      <c r="A1" s="161" t="s">
        <v>39</v>
      </c>
      <c r="B1" s="162"/>
      <c r="C1" s="162"/>
      <c r="D1" s="162"/>
      <c r="E1" s="162"/>
      <c r="F1" s="162"/>
      <c r="G1" s="165" t="str">
        <f>Coordonnées!G1</f>
        <v>Administration communale de Peruwelz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25"/>
      <c r="V1" s="125"/>
      <c r="W1" s="98" t="str">
        <f>Coordonnées!$U$1</f>
        <v>Code INS</v>
      </c>
      <c r="X1" s="135">
        <f>Coordonnées!$V$1</f>
        <v>57064</v>
      </c>
    </row>
    <row r="2" spans="1:24" x14ac:dyDescent="0.2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26"/>
      <c r="V2" s="126"/>
      <c r="W2" s="99" t="str">
        <f>Coordonnées!$U$2</f>
        <v>Exercice:</v>
      </c>
      <c r="X2" s="136">
        <f>Coordonnées!$V$2</f>
        <v>2026</v>
      </c>
    </row>
    <row r="3" spans="1:24" x14ac:dyDescent="0.2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Coordonnées!$V$3</f>
        <v>2</v>
      </c>
    </row>
    <row r="4" spans="1:24" ht="13.15" customHeight="1" x14ac:dyDescent="0.2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6.899999999999999" customHeight="1" x14ac:dyDescent="0.2">
      <c r="A5" s="2"/>
      <c r="B5" s="2"/>
      <c r="C5" s="2"/>
      <c r="D5" s="2"/>
      <c r="E5" s="2"/>
      <c r="L5" s="33"/>
      <c r="M5" s="33"/>
      <c r="N5" s="33"/>
      <c r="O5" s="33"/>
      <c r="P5" s="33"/>
      <c r="Q5" s="33"/>
      <c r="R5" s="17"/>
      <c r="S5" s="17"/>
    </row>
    <row r="6" spans="1:24" ht="18.399999999999999" customHeight="1" x14ac:dyDescent="0.2">
      <c r="A6" s="13"/>
      <c r="B6" s="2"/>
      <c r="C6" s="2"/>
      <c r="D6" s="2"/>
      <c r="E6" s="2"/>
      <c r="H6" s="221" t="s">
        <v>43</v>
      </c>
      <c r="I6" s="221"/>
      <c r="J6" s="221"/>
      <c r="K6" s="221"/>
      <c r="L6" s="221"/>
      <c r="M6" s="221"/>
      <c r="N6" s="221"/>
      <c r="O6" s="221"/>
      <c r="P6" s="221"/>
      <c r="Q6" s="221"/>
      <c r="R6" s="221"/>
      <c r="S6" s="221"/>
      <c r="T6" s="222"/>
      <c r="U6" s="222"/>
      <c r="V6" s="222"/>
    </row>
    <row r="7" spans="1:24" ht="18.399999999999999" customHeight="1" x14ac:dyDescent="0.2">
      <c r="A7" s="34"/>
      <c r="B7" s="35"/>
      <c r="C7" s="35"/>
      <c r="D7" s="35"/>
      <c r="E7" s="35"/>
      <c r="F7" s="35"/>
      <c r="G7" s="35"/>
      <c r="H7" s="223" t="str">
        <f>Coordonnées!$J$27</f>
        <v>Budget</v>
      </c>
      <c r="I7" s="223"/>
      <c r="J7" s="223"/>
      <c r="K7" s="223" t="str">
        <f>Coordonnées!$J$27</f>
        <v>Budget</v>
      </c>
      <c r="L7" s="223"/>
      <c r="M7" s="223"/>
      <c r="N7" s="223" t="str">
        <f>Coordonnées!$J$27</f>
        <v>Budget</v>
      </c>
      <c r="O7" s="223"/>
      <c r="P7" s="223"/>
      <c r="Q7" s="223" t="str">
        <f>Coordonnées!$J$27</f>
        <v>Budget</v>
      </c>
      <c r="R7" s="223"/>
      <c r="S7" s="223"/>
      <c r="T7" s="223" t="str">
        <f>Coordonnées!$J$27</f>
        <v>Budget</v>
      </c>
      <c r="U7" s="223"/>
      <c r="V7" s="223"/>
    </row>
    <row r="8" spans="1:24" ht="18.399999999999999" customHeight="1" x14ac:dyDescent="0.2">
      <c r="A8" s="34"/>
      <c r="B8" s="37"/>
      <c r="C8" s="35"/>
      <c r="D8" s="35"/>
      <c r="E8" s="35"/>
      <c r="F8" s="35"/>
      <c r="G8" s="35"/>
      <c r="H8" s="266" t="s">
        <v>99</v>
      </c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5"/>
      <c r="U8" s="225"/>
      <c r="V8" s="226"/>
    </row>
    <row r="9" spans="1:24" ht="18.399999999999999" customHeight="1" x14ac:dyDescent="0.2">
      <c r="A9" s="211" t="s">
        <v>2</v>
      </c>
      <c r="B9" s="218"/>
      <c r="C9" s="211"/>
      <c r="D9" s="211"/>
      <c r="E9" s="211"/>
      <c r="F9" s="211"/>
      <c r="G9" s="211"/>
      <c r="H9" s="212">
        <f>K9-1</f>
        <v>2022</v>
      </c>
      <c r="I9" s="212"/>
      <c r="J9" s="212"/>
      <c r="K9" s="212">
        <f>N9-1</f>
        <v>2023</v>
      </c>
      <c r="L9" s="212"/>
      <c r="M9" s="212"/>
      <c r="N9" s="212">
        <f>Q9-1</f>
        <v>2024</v>
      </c>
      <c r="O9" s="212"/>
      <c r="P9" s="212"/>
      <c r="Q9" s="212">
        <f>T9-1</f>
        <v>2025</v>
      </c>
      <c r="R9" s="212"/>
      <c r="S9" s="212"/>
      <c r="T9" s="212">
        <f>X2</f>
        <v>2026</v>
      </c>
      <c r="U9" s="212"/>
      <c r="V9" s="212"/>
    </row>
    <row r="10" spans="1:24" ht="18.399999999999999" customHeight="1" x14ac:dyDescent="0.2">
      <c r="A10" s="219" t="s">
        <v>15</v>
      </c>
      <c r="B10" s="220"/>
      <c r="C10" s="220"/>
      <c r="D10" s="220"/>
      <c r="E10" s="220"/>
      <c r="F10" s="220"/>
      <c r="G10" s="220"/>
      <c r="H10" s="268">
        <v>78000</v>
      </c>
      <c r="I10" s="213">
        <v>5512664.2599999998</v>
      </c>
      <c r="J10" s="214">
        <v>5512664.2599999998</v>
      </c>
      <c r="K10" s="268">
        <v>80000</v>
      </c>
      <c r="L10" s="213">
        <v>5512664.2599999998</v>
      </c>
      <c r="M10" s="214">
        <v>5512664.2599999998</v>
      </c>
      <c r="N10" s="268">
        <v>70000</v>
      </c>
      <c r="O10" s="213">
        <v>5512664.2599999998</v>
      </c>
      <c r="P10" s="214">
        <v>5512664.2599999998</v>
      </c>
      <c r="Q10" s="268">
        <v>358000</v>
      </c>
      <c r="R10" s="213">
        <v>5512664.2599999998</v>
      </c>
      <c r="S10" s="214">
        <v>5512664.2599999998</v>
      </c>
      <c r="T10" s="268">
        <v>360000</v>
      </c>
      <c r="U10" s="213">
        <v>5512664.2599999998</v>
      </c>
      <c r="V10" s="214">
        <v>5512664.2599999998</v>
      </c>
    </row>
    <row r="11" spans="1:24" ht="18.399999999999999" customHeight="1" x14ac:dyDescent="0.2">
      <c r="A11" s="196" t="s">
        <v>44</v>
      </c>
      <c r="B11" s="197"/>
      <c r="C11" s="197"/>
      <c r="D11" s="197"/>
      <c r="E11" s="197"/>
      <c r="F11" s="197"/>
      <c r="G11" s="197"/>
      <c r="H11" s="269">
        <v>13441680.880000001</v>
      </c>
      <c r="I11" s="209">
        <v>2726342.74</v>
      </c>
      <c r="J11" s="210">
        <v>2726342.74</v>
      </c>
      <c r="K11" s="269">
        <v>12095630.880000001</v>
      </c>
      <c r="L11" s="209">
        <v>2726342.74</v>
      </c>
      <c r="M11" s="210">
        <v>2726342.74</v>
      </c>
      <c r="N11" s="269">
        <v>14770530.880000001</v>
      </c>
      <c r="O11" s="209">
        <v>2726342.74</v>
      </c>
      <c r="P11" s="210">
        <v>2726342.74</v>
      </c>
      <c r="Q11" s="269">
        <v>6468803.8799999999</v>
      </c>
      <c r="R11" s="209">
        <v>2726342.74</v>
      </c>
      <c r="S11" s="210">
        <v>2726342.74</v>
      </c>
      <c r="T11" s="269">
        <v>6773418.8799999999</v>
      </c>
      <c r="U11" s="209">
        <v>2726342.74</v>
      </c>
      <c r="V11" s="210">
        <v>2726342.74</v>
      </c>
    </row>
    <row r="12" spans="1:24" ht="18.399999999999999" customHeight="1" x14ac:dyDescent="0.2">
      <c r="A12" s="196" t="s">
        <v>16</v>
      </c>
      <c r="B12" s="197"/>
      <c r="C12" s="197"/>
      <c r="D12" s="197"/>
      <c r="E12" s="197"/>
      <c r="F12" s="197"/>
      <c r="G12" s="197"/>
      <c r="H12" s="269">
        <v>98380.81</v>
      </c>
      <c r="I12" s="209">
        <v>4264832.04</v>
      </c>
      <c r="J12" s="210">
        <v>4264832.04</v>
      </c>
      <c r="K12" s="269">
        <v>178980.81</v>
      </c>
      <c r="L12" s="209">
        <v>4264832.04</v>
      </c>
      <c r="M12" s="210">
        <v>4264832.04</v>
      </c>
      <c r="N12" s="269">
        <v>100526.81</v>
      </c>
      <c r="O12" s="209">
        <v>4264832.04</v>
      </c>
      <c r="P12" s="210">
        <v>4264832.04</v>
      </c>
      <c r="Q12" s="269">
        <v>168543.11</v>
      </c>
      <c r="R12" s="209">
        <v>4264832.04</v>
      </c>
      <c r="S12" s="210">
        <v>4264832.04</v>
      </c>
      <c r="T12" s="269">
        <v>99206.74</v>
      </c>
      <c r="U12" s="209">
        <v>4264832.04</v>
      </c>
      <c r="V12" s="210">
        <v>4264832.04</v>
      </c>
    </row>
    <row r="13" spans="1:24" ht="18.399999999999999" customHeight="1" x14ac:dyDescent="0.2">
      <c r="A13" s="196" t="s">
        <v>3</v>
      </c>
      <c r="B13" s="197"/>
      <c r="C13" s="197"/>
      <c r="D13" s="197"/>
      <c r="E13" s="197"/>
      <c r="F13" s="197"/>
      <c r="G13" s="197"/>
      <c r="H13" s="269">
        <v>0</v>
      </c>
      <c r="I13" s="209">
        <v>41563.69</v>
      </c>
      <c r="J13" s="210">
        <v>41563.69</v>
      </c>
      <c r="K13" s="269">
        <v>0</v>
      </c>
      <c r="L13" s="209">
        <v>41563.69</v>
      </c>
      <c r="M13" s="210">
        <v>41563.69</v>
      </c>
      <c r="N13" s="269">
        <v>0</v>
      </c>
      <c r="O13" s="209">
        <v>41563.69</v>
      </c>
      <c r="P13" s="210">
        <v>41563.69</v>
      </c>
      <c r="Q13" s="269">
        <v>0</v>
      </c>
      <c r="R13" s="209">
        <v>41563.69</v>
      </c>
      <c r="S13" s="210">
        <v>41563.69</v>
      </c>
      <c r="T13" s="269">
        <v>0</v>
      </c>
      <c r="U13" s="209">
        <v>41563.69</v>
      </c>
      <c r="V13" s="210">
        <v>41563.69</v>
      </c>
    </row>
    <row r="14" spans="1:24" ht="18.399999999999999" customHeight="1" thickBot="1" x14ac:dyDescent="0.25">
      <c r="A14" s="201"/>
      <c r="B14" s="202"/>
      <c r="C14" s="202"/>
      <c r="D14" s="202"/>
      <c r="E14" s="202"/>
      <c r="F14" s="202"/>
      <c r="G14" s="202"/>
      <c r="H14" s="270">
        <v>0</v>
      </c>
      <c r="I14" s="204">
        <v>0</v>
      </c>
      <c r="J14" s="205">
        <v>0</v>
      </c>
      <c r="K14" s="270">
        <v>0</v>
      </c>
      <c r="L14" s="204">
        <v>0</v>
      </c>
      <c r="M14" s="205">
        <v>0</v>
      </c>
      <c r="N14" s="270">
        <v>0</v>
      </c>
      <c r="O14" s="204">
        <v>0</v>
      </c>
      <c r="P14" s="205">
        <v>0</v>
      </c>
      <c r="Q14" s="270">
        <v>0</v>
      </c>
      <c r="R14" s="204">
        <v>0</v>
      </c>
      <c r="S14" s="205">
        <v>0</v>
      </c>
      <c r="T14" s="270">
        <v>0</v>
      </c>
      <c r="U14" s="204">
        <v>0</v>
      </c>
      <c r="V14" s="205">
        <v>0</v>
      </c>
    </row>
    <row r="15" spans="1:24" ht="18.399999999999999" customHeight="1" thickBot="1" x14ac:dyDescent="0.25">
      <c r="A15" s="183" t="s">
        <v>67</v>
      </c>
      <c r="B15" s="184"/>
      <c r="C15" s="184"/>
      <c r="D15" s="184"/>
      <c r="E15" s="184"/>
      <c r="F15" s="184"/>
      <c r="G15" s="184"/>
      <c r="H15" s="206">
        <f>SUM(H10:H14)</f>
        <v>13618061.690000001</v>
      </c>
      <c r="I15" s="207"/>
      <c r="J15" s="208"/>
      <c r="K15" s="207">
        <f>SUM(K10:K14)</f>
        <v>12354611.690000001</v>
      </c>
      <c r="L15" s="207"/>
      <c r="M15" s="207"/>
      <c r="N15" s="206">
        <f>SUM(N10:N14)</f>
        <v>14941057.690000001</v>
      </c>
      <c r="O15" s="207"/>
      <c r="P15" s="208"/>
      <c r="Q15" s="207">
        <f>SUM(Q10:Q14)</f>
        <v>6995346.9900000002</v>
      </c>
      <c r="R15" s="207"/>
      <c r="S15" s="208"/>
      <c r="T15" s="207">
        <f>SUM(T10:T14)</f>
        <v>7232625.6200000001</v>
      </c>
      <c r="U15" s="207"/>
      <c r="V15" s="208"/>
    </row>
    <row r="16" spans="1:24" ht="18.399999999999999" customHeight="1" x14ac:dyDescent="0.2">
      <c r="A16" s="196" t="s">
        <v>29</v>
      </c>
      <c r="B16" s="197"/>
      <c r="C16" s="197"/>
      <c r="D16" s="197"/>
      <c r="E16" s="197"/>
      <c r="F16" s="197"/>
      <c r="G16" s="197"/>
      <c r="H16" s="271">
        <v>25700</v>
      </c>
      <c r="I16" s="199">
        <v>1521059.02</v>
      </c>
      <c r="J16" s="200">
        <v>2351270.66</v>
      </c>
      <c r="K16" s="271">
        <v>661821.85</v>
      </c>
      <c r="L16" s="199">
        <v>1659060.83</v>
      </c>
      <c r="M16" s="200">
        <v>1521059.02</v>
      </c>
      <c r="N16" s="271">
        <v>350000</v>
      </c>
      <c r="O16" s="199">
        <v>2230351.92</v>
      </c>
      <c r="P16" s="200">
        <v>1659060.83</v>
      </c>
      <c r="Q16" s="271">
        <v>176438.38</v>
      </c>
      <c r="R16" s="199">
        <v>2351270.66</v>
      </c>
      <c r="S16" s="200">
        <v>2230351.92</v>
      </c>
      <c r="T16" s="271">
        <v>84647.33</v>
      </c>
      <c r="U16" s="199">
        <v>2351270.66</v>
      </c>
      <c r="V16" s="200">
        <v>2230351.92</v>
      </c>
    </row>
    <row r="17" spans="1:22" ht="18.399999999999999" customHeight="1" thickBot="1" x14ac:dyDescent="0.25">
      <c r="A17" s="201" t="s">
        <v>3</v>
      </c>
      <c r="B17" s="202"/>
      <c r="C17" s="202"/>
      <c r="D17" s="202"/>
      <c r="E17" s="202"/>
      <c r="F17" s="202"/>
      <c r="G17" s="202"/>
      <c r="H17" s="270">
        <v>0</v>
      </c>
      <c r="I17" s="204">
        <v>1192323.53</v>
      </c>
      <c r="J17" s="205">
        <v>824300.6</v>
      </c>
      <c r="K17" s="270">
        <v>0</v>
      </c>
      <c r="L17" s="204">
        <v>4295659.8600000003</v>
      </c>
      <c r="M17" s="205">
        <v>1192323.53</v>
      </c>
      <c r="N17" s="270">
        <v>0</v>
      </c>
      <c r="O17" s="204">
        <v>1045347.08</v>
      </c>
      <c r="P17" s="205">
        <v>4295659.8600000003</v>
      </c>
      <c r="Q17" s="270">
        <v>165000</v>
      </c>
      <c r="R17" s="204">
        <v>824300.6</v>
      </c>
      <c r="S17" s="205">
        <v>1045347.08</v>
      </c>
      <c r="T17" s="270">
        <v>1714142.58</v>
      </c>
      <c r="U17" s="204">
        <v>824300.6</v>
      </c>
      <c r="V17" s="205">
        <v>1045347.08</v>
      </c>
    </row>
    <row r="18" spans="1:22" ht="18.399999999999999" customHeight="1" thickBot="1" x14ac:dyDescent="0.25">
      <c r="A18" s="190" t="s">
        <v>68</v>
      </c>
      <c r="B18" s="191"/>
      <c r="C18" s="191"/>
      <c r="D18" s="191"/>
      <c r="E18" s="191"/>
      <c r="F18" s="191"/>
      <c r="G18" s="191"/>
      <c r="H18" s="193">
        <f>SUM(H15:H17)</f>
        <v>13643761.690000001</v>
      </c>
      <c r="I18" s="194"/>
      <c r="J18" s="195"/>
      <c r="K18" s="194">
        <f>SUM(K15:K17)</f>
        <v>13016433.540000001</v>
      </c>
      <c r="L18" s="194"/>
      <c r="M18" s="194"/>
      <c r="N18" s="193">
        <f>SUM(N15:N17)</f>
        <v>15291057.690000001</v>
      </c>
      <c r="O18" s="194"/>
      <c r="P18" s="195"/>
      <c r="Q18" s="193">
        <f>SUM(Q15:Q17)</f>
        <v>7336785.3700000001</v>
      </c>
      <c r="R18" s="194"/>
      <c r="S18" s="195"/>
      <c r="T18" s="193">
        <f>SUM(T15:T17)</f>
        <v>9031415.5300000012</v>
      </c>
      <c r="U18" s="194"/>
      <c r="V18" s="195"/>
    </row>
    <row r="19" spans="1:22" s="55" customFormat="1" ht="28.15" customHeight="1" x14ac:dyDescent="0.2">
      <c r="A19" s="63" t="s">
        <v>66</v>
      </c>
      <c r="B19" s="64"/>
      <c r="C19" s="64"/>
      <c r="D19" s="64"/>
      <c r="E19" s="64"/>
      <c r="H19" s="65"/>
      <c r="I19" s="65"/>
      <c r="J19" s="65"/>
      <c r="K19" s="65"/>
      <c r="L19" s="66"/>
      <c r="M19" s="66"/>
      <c r="N19" s="66"/>
      <c r="O19" s="66"/>
      <c r="P19" s="66"/>
      <c r="Q19" s="66"/>
      <c r="R19" s="66"/>
      <c r="S19" s="66"/>
    </row>
    <row r="20" spans="1:22" ht="18.399999999999999" customHeight="1" x14ac:dyDescent="0.2">
      <c r="A20" s="34"/>
      <c r="B20" s="35"/>
      <c r="C20" s="35"/>
      <c r="D20" s="35"/>
      <c r="E20" s="35"/>
      <c r="F20" s="35"/>
      <c r="G20" s="35"/>
      <c r="H20" s="267" t="s">
        <v>100</v>
      </c>
      <c r="I20" s="215"/>
      <c r="J20" s="215"/>
      <c r="K20" s="215"/>
      <c r="L20" s="215"/>
      <c r="M20" s="215"/>
      <c r="N20" s="215"/>
      <c r="O20" s="215"/>
      <c r="P20" s="215"/>
      <c r="Q20" s="215"/>
      <c r="R20" s="215"/>
      <c r="S20" s="215"/>
      <c r="T20" s="216"/>
      <c r="U20" s="216"/>
      <c r="V20" s="217"/>
    </row>
    <row r="21" spans="1:22" ht="18.399999999999999" customHeight="1" x14ac:dyDescent="0.2">
      <c r="A21" s="211" t="s">
        <v>2</v>
      </c>
      <c r="B21" s="211"/>
      <c r="C21" s="211"/>
      <c r="D21" s="211"/>
      <c r="E21" s="211"/>
      <c r="F21" s="211"/>
      <c r="G21" s="211"/>
      <c r="H21" s="212">
        <f>K21-1</f>
        <v>2022</v>
      </c>
      <c r="I21" s="212"/>
      <c r="J21" s="212"/>
      <c r="K21" s="212">
        <f>N21-1</f>
        <v>2023</v>
      </c>
      <c r="L21" s="212"/>
      <c r="M21" s="212"/>
      <c r="N21" s="212">
        <f>Q21-1</f>
        <v>2024</v>
      </c>
      <c r="O21" s="212"/>
      <c r="P21" s="212"/>
      <c r="Q21" s="212">
        <f>T21-1</f>
        <v>2025</v>
      </c>
      <c r="R21" s="212"/>
      <c r="S21" s="212"/>
      <c r="T21" s="212">
        <f>X2</f>
        <v>2026</v>
      </c>
      <c r="U21" s="212"/>
      <c r="V21" s="212"/>
    </row>
    <row r="22" spans="1:22" ht="18.399999999999999" customHeight="1" x14ac:dyDescent="0.2">
      <c r="A22" s="219" t="s">
        <v>15</v>
      </c>
      <c r="B22" s="220"/>
      <c r="C22" s="220"/>
      <c r="D22" s="220"/>
      <c r="E22" s="220"/>
      <c r="F22" s="220"/>
      <c r="G22" s="220"/>
      <c r="H22" s="268">
        <v>5997839</v>
      </c>
      <c r="I22" s="213">
        <v>373432.17</v>
      </c>
      <c r="J22" s="214">
        <v>697745.74</v>
      </c>
      <c r="K22" s="268">
        <v>5266868</v>
      </c>
      <c r="L22" s="213">
        <v>365967.42</v>
      </c>
      <c r="M22" s="214">
        <v>373432.17</v>
      </c>
      <c r="N22" s="268">
        <v>5677277.5999999996</v>
      </c>
      <c r="O22" s="213">
        <v>414709.37</v>
      </c>
      <c r="P22" s="214">
        <v>365967.42</v>
      </c>
      <c r="Q22" s="268">
        <v>966100</v>
      </c>
      <c r="R22" s="213">
        <v>697745.74</v>
      </c>
      <c r="S22" s="214">
        <v>414709.37</v>
      </c>
      <c r="T22" s="268">
        <v>2246921.85</v>
      </c>
      <c r="U22" s="213">
        <v>557211.56000000006</v>
      </c>
      <c r="V22" s="214">
        <v>577850.16</v>
      </c>
    </row>
    <row r="23" spans="1:22" ht="18.399999999999999" customHeight="1" x14ac:dyDescent="0.2">
      <c r="A23" s="196" t="s">
        <v>44</v>
      </c>
      <c r="B23" s="197"/>
      <c r="C23" s="197"/>
      <c r="D23" s="197"/>
      <c r="E23" s="197"/>
      <c r="F23" s="197"/>
      <c r="G23" s="197"/>
      <c r="H23" s="269">
        <v>0</v>
      </c>
      <c r="I23" s="209">
        <v>12728583.199999999</v>
      </c>
      <c r="J23" s="210">
        <v>13240574.68</v>
      </c>
      <c r="K23" s="269">
        <v>0</v>
      </c>
      <c r="L23" s="209">
        <v>12120371.99</v>
      </c>
      <c r="M23" s="210">
        <v>12728583.199999999</v>
      </c>
      <c r="N23" s="269">
        <v>0</v>
      </c>
      <c r="O23" s="209">
        <v>12941517.73</v>
      </c>
      <c r="P23" s="210">
        <v>12120371.99</v>
      </c>
      <c r="Q23" s="269">
        <v>0</v>
      </c>
      <c r="R23" s="209">
        <v>13240574.68</v>
      </c>
      <c r="S23" s="210">
        <v>12941517.73</v>
      </c>
      <c r="T23" s="269">
        <v>0</v>
      </c>
      <c r="U23" s="209">
        <v>13289626.9983333</v>
      </c>
      <c r="V23" s="210">
        <v>13396094.2633333</v>
      </c>
    </row>
    <row r="24" spans="1:22" ht="18.399999999999999" customHeight="1" x14ac:dyDescent="0.2">
      <c r="A24" s="196" t="s">
        <v>16</v>
      </c>
      <c r="B24" s="197"/>
      <c r="C24" s="197"/>
      <c r="D24" s="197"/>
      <c r="E24" s="197"/>
      <c r="F24" s="197"/>
      <c r="G24" s="197"/>
      <c r="H24" s="269">
        <v>6259546.46</v>
      </c>
      <c r="I24" s="209">
        <v>548784.99</v>
      </c>
      <c r="J24" s="210">
        <v>408005.67</v>
      </c>
      <c r="K24" s="269">
        <v>6074474.46</v>
      </c>
      <c r="L24" s="209">
        <v>536819.05000000005</v>
      </c>
      <c r="M24" s="210">
        <v>548784.99</v>
      </c>
      <c r="N24" s="269">
        <v>6836308.9199999999</v>
      </c>
      <c r="O24" s="209">
        <v>344975.81</v>
      </c>
      <c r="P24" s="210">
        <v>536819.05000000005</v>
      </c>
      <c r="Q24" s="269">
        <v>4825221.38</v>
      </c>
      <c r="R24" s="209">
        <v>408005.67</v>
      </c>
      <c r="S24" s="210">
        <v>344975.81</v>
      </c>
      <c r="T24" s="269">
        <v>4933224.5199999996</v>
      </c>
      <c r="U24" s="209">
        <v>128208.38666666699</v>
      </c>
      <c r="V24" s="210">
        <v>26303.796666666702</v>
      </c>
    </row>
    <row r="25" spans="1:22" ht="18.399999999999999" customHeight="1" thickBot="1" x14ac:dyDescent="0.25">
      <c r="A25" s="196" t="s">
        <v>3</v>
      </c>
      <c r="B25" s="197"/>
      <c r="C25" s="197"/>
      <c r="D25" s="197"/>
      <c r="E25" s="197"/>
      <c r="F25" s="197"/>
      <c r="G25" s="197"/>
      <c r="H25" s="270">
        <v>0</v>
      </c>
      <c r="I25" s="204">
        <v>0</v>
      </c>
      <c r="J25" s="205">
        <v>0</v>
      </c>
      <c r="K25" s="270">
        <v>0</v>
      </c>
      <c r="L25" s="204">
        <v>0</v>
      </c>
      <c r="M25" s="205">
        <v>0</v>
      </c>
      <c r="N25" s="270">
        <v>0</v>
      </c>
      <c r="O25" s="204">
        <v>0</v>
      </c>
      <c r="P25" s="205">
        <v>0</v>
      </c>
      <c r="Q25" s="270">
        <v>0</v>
      </c>
      <c r="R25" s="204">
        <v>0</v>
      </c>
      <c r="S25" s="205">
        <v>0</v>
      </c>
      <c r="T25" s="270">
        <v>0</v>
      </c>
      <c r="U25" s="204">
        <v>0</v>
      </c>
      <c r="V25" s="205">
        <v>0</v>
      </c>
    </row>
    <row r="26" spans="1:22" ht="18.399999999999999" customHeight="1" thickBot="1" x14ac:dyDescent="0.25">
      <c r="A26" s="183" t="s">
        <v>67</v>
      </c>
      <c r="B26" s="184"/>
      <c r="C26" s="184"/>
      <c r="D26" s="184"/>
      <c r="E26" s="184"/>
      <c r="F26" s="184"/>
      <c r="G26" s="185"/>
      <c r="H26" s="206">
        <f>SUM(H22:H25)</f>
        <v>12257385.460000001</v>
      </c>
      <c r="I26" s="207"/>
      <c r="J26" s="207"/>
      <c r="K26" s="206">
        <f>SUM(K22:K25)</f>
        <v>11341342.460000001</v>
      </c>
      <c r="L26" s="207"/>
      <c r="M26" s="208"/>
      <c r="N26" s="207">
        <f>SUM(N22:N25)</f>
        <v>12513586.52</v>
      </c>
      <c r="O26" s="207"/>
      <c r="P26" s="207"/>
      <c r="Q26" s="206">
        <f>SUM(Q22:Q25)</f>
        <v>5791321.3799999999</v>
      </c>
      <c r="R26" s="207"/>
      <c r="S26" s="208"/>
      <c r="T26" s="206">
        <f>SUM(T22:T25)</f>
        <v>7180146.3699999992</v>
      </c>
      <c r="U26" s="207"/>
      <c r="V26" s="208"/>
    </row>
    <row r="27" spans="1:22" ht="18.399999999999999" customHeight="1" x14ac:dyDescent="0.2">
      <c r="A27" s="196" t="s">
        <v>29</v>
      </c>
      <c r="B27" s="197"/>
      <c r="C27" s="197"/>
      <c r="D27" s="197"/>
      <c r="E27" s="197"/>
      <c r="F27" s="197"/>
      <c r="G27" s="198"/>
      <c r="H27" s="271">
        <v>142537.98000000001</v>
      </c>
      <c r="I27" s="199"/>
      <c r="J27" s="200"/>
      <c r="K27" s="271">
        <v>774257.98</v>
      </c>
      <c r="L27" s="199">
        <v>10122961.629999999</v>
      </c>
      <c r="M27" s="200">
        <v>6628334.5600000005</v>
      </c>
      <c r="N27" s="271">
        <v>466837.98</v>
      </c>
      <c r="O27" s="199">
        <v>6248838.1500000004</v>
      </c>
      <c r="P27" s="200">
        <v>10122961.629999999</v>
      </c>
      <c r="Q27" s="271">
        <v>365537.98</v>
      </c>
      <c r="R27" s="199">
        <v>6834216</v>
      </c>
      <c r="S27" s="200">
        <v>6248838.1500000004</v>
      </c>
      <c r="T27" s="271">
        <v>403828.41</v>
      </c>
      <c r="U27" s="199">
        <v>6001218.2883333303</v>
      </c>
      <c r="V27" s="200">
        <v>5811470.0833333302</v>
      </c>
    </row>
    <row r="28" spans="1:22" ht="18.399999999999999" customHeight="1" thickBot="1" x14ac:dyDescent="0.25">
      <c r="A28" s="201" t="s">
        <v>3</v>
      </c>
      <c r="B28" s="202"/>
      <c r="C28" s="202"/>
      <c r="D28" s="202"/>
      <c r="E28" s="202"/>
      <c r="F28" s="202"/>
      <c r="G28" s="203"/>
      <c r="H28" s="270">
        <v>1360676.23</v>
      </c>
      <c r="I28" s="204">
        <v>0</v>
      </c>
      <c r="J28" s="205">
        <v>0</v>
      </c>
      <c r="K28" s="270">
        <v>1017671.08</v>
      </c>
      <c r="L28" s="204">
        <v>0</v>
      </c>
      <c r="M28" s="205">
        <v>0</v>
      </c>
      <c r="N28" s="270">
        <v>2427471.17</v>
      </c>
      <c r="O28" s="204">
        <v>0</v>
      </c>
      <c r="P28" s="205">
        <v>0</v>
      </c>
      <c r="Q28" s="270">
        <v>1296763.99</v>
      </c>
      <c r="R28" s="204">
        <v>0</v>
      </c>
      <c r="S28" s="205">
        <v>0</v>
      </c>
      <c r="T28" s="270">
        <v>1564278.73</v>
      </c>
      <c r="U28" s="204">
        <v>0</v>
      </c>
      <c r="V28" s="205">
        <v>0</v>
      </c>
    </row>
    <row r="29" spans="1:22" ht="18.399999999999999" customHeight="1" thickBot="1" x14ac:dyDescent="0.25">
      <c r="A29" s="190" t="s">
        <v>68</v>
      </c>
      <c r="B29" s="191"/>
      <c r="C29" s="191"/>
      <c r="D29" s="191"/>
      <c r="E29" s="191"/>
      <c r="F29" s="191"/>
      <c r="G29" s="192"/>
      <c r="H29" s="193">
        <f>SUM(H26:H28)</f>
        <v>13760599.670000002</v>
      </c>
      <c r="I29" s="194"/>
      <c r="J29" s="194"/>
      <c r="K29" s="193">
        <f>SUM(K26:K28)</f>
        <v>13133271.520000001</v>
      </c>
      <c r="L29" s="194"/>
      <c r="M29" s="195"/>
      <c r="N29" s="194">
        <f>SUM(N26:N28)</f>
        <v>15407895.67</v>
      </c>
      <c r="O29" s="194"/>
      <c r="P29" s="194"/>
      <c r="Q29" s="193">
        <f>SUM(Q26:Q28)</f>
        <v>7453623.3499999996</v>
      </c>
      <c r="R29" s="194"/>
      <c r="S29" s="195"/>
      <c r="T29" s="193">
        <f>SUM(T26:T28)</f>
        <v>9148253.5099999998</v>
      </c>
      <c r="U29" s="194"/>
      <c r="V29" s="195"/>
    </row>
    <row r="30" spans="1:22" ht="16.899999999999999" customHeight="1" x14ac:dyDescent="0.2">
      <c r="A30" s="34" t="s">
        <v>66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  <row r="31" spans="1:22" ht="16.899999999999999" customHeight="1" x14ac:dyDescent="0.2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topLeftCell="A3"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61" t="str">
        <f>Coordonnées!A1</f>
        <v>Synthèse du Budget</v>
      </c>
      <c r="B1" s="162"/>
      <c r="C1" s="162"/>
      <c r="D1" s="162"/>
      <c r="E1" s="165" t="str">
        <f>Coordonnées!G1</f>
        <v>Administration communale de Peruwelz</v>
      </c>
      <c r="F1" s="165"/>
      <c r="G1" s="165"/>
      <c r="H1" s="165"/>
      <c r="I1" s="98" t="str">
        <f>Coordonnées!$U$1</f>
        <v>Code INS</v>
      </c>
      <c r="J1" s="135">
        <f>Coordonnées!$V$1</f>
        <v>57064</v>
      </c>
    </row>
    <row r="2" spans="1:10" ht="16.149999999999999" customHeight="1" x14ac:dyDescent="0.2">
      <c r="A2" s="163"/>
      <c r="B2" s="164"/>
      <c r="C2" s="164"/>
      <c r="D2" s="164"/>
      <c r="E2" s="166"/>
      <c r="F2" s="166"/>
      <c r="G2" s="166"/>
      <c r="H2" s="166"/>
      <c r="I2" s="99" t="str">
        <f>Coordonnées!$U$2</f>
        <v>Exercice:</v>
      </c>
      <c r="J2" s="136">
        <f>Coordonnées!$V$2</f>
        <v>2026</v>
      </c>
    </row>
    <row r="3" spans="1:10" s="55" customFormat="1" ht="27" customHeight="1" x14ac:dyDescent="0.2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3">
        <f>Coordonnées!$V$3</f>
        <v>2</v>
      </c>
    </row>
    <row r="4" spans="1:10" ht="16.149999999999999" customHeight="1" x14ac:dyDescent="0.2">
      <c r="A4" s="16"/>
      <c r="B4" s="15"/>
      <c r="C4" s="15"/>
      <c r="D4" s="15"/>
      <c r="E4" s="227" t="s">
        <v>45</v>
      </c>
      <c r="F4" s="228"/>
      <c r="G4" s="228"/>
      <c r="H4" s="228"/>
      <c r="I4" s="228"/>
    </row>
    <row r="5" spans="1:10" ht="17.649999999999999" customHeight="1" x14ac:dyDescent="0.2">
      <c r="A5" s="14"/>
      <c r="E5" s="238" t="s">
        <v>69</v>
      </c>
      <c r="F5" s="239"/>
      <c r="G5" s="239"/>
      <c r="H5" s="239"/>
      <c r="I5" s="239"/>
    </row>
    <row r="6" spans="1:10" ht="17.649999999999999" customHeight="1" x14ac:dyDescent="0.2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 x14ac:dyDescent="0.2">
      <c r="A7" s="14"/>
      <c r="E7" s="47">
        <f>F7-1</f>
        <v>2022</v>
      </c>
      <c r="F7" s="47">
        <f>G7-1</f>
        <v>2023</v>
      </c>
      <c r="G7" s="47">
        <f>H7-1</f>
        <v>2024</v>
      </c>
      <c r="H7" s="47">
        <f>I7-1</f>
        <v>2025</v>
      </c>
      <c r="I7" s="47">
        <f>J2</f>
        <v>2026</v>
      </c>
    </row>
    <row r="8" spans="1:10" ht="30" customHeight="1" x14ac:dyDescent="0.2">
      <c r="A8" s="240" t="s">
        <v>35</v>
      </c>
      <c r="B8" s="241"/>
      <c r="C8" s="241"/>
      <c r="D8" s="242"/>
      <c r="E8" s="272">
        <v>230755</v>
      </c>
      <c r="F8" s="272">
        <v>357032.97</v>
      </c>
      <c r="G8" s="272">
        <v>276815</v>
      </c>
      <c r="H8" s="272">
        <v>476848.54</v>
      </c>
      <c r="I8" s="272">
        <v>413834.12</v>
      </c>
    </row>
    <row r="9" spans="1:10" ht="30" customHeight="1" x14ac:dyDescent="0.2">
      <c r="A9" s="229" t="s">
        <v>18</v>
      </c>
      <c r="B9" s="230"/>
      <c r="C9" s="230"/>
      <c r="D9" s="231"/>
      <c r="E9" s="272">
        <v>5137280.6900000004</v>
      </c>
      <c r="F9" s="272">
        <v>5734591.6100000003</v>
      </c>
      <c r="G9" s="272">
        <v>6507526.2699999996</v>
      </c>
      <c r="H9" s="272">
        <v>6379609.4199999999</v>
      </c>
      <c r="I9" s="272">
        <v>6488017.0300000003</v>
      </c>
    </row>
    <row r="10" spans="1:10" ht="30" customHeight="1" x14ac:dyDescent="0.2">
      <c r="A10" s="229" t="s">
        <v>19</v>
      </c>
      <c r="B10" s="230"/>
      <c r="C10" s="230"/>
      <c r="D10" s="231"/>
      <c r="E10" s="272">
        <v>2514614.1800000002</v>
      </c>
      <c r="F10" s="272">
        <v>2806597.52</v>
      </c>
      <c r="G10" s="272">
        <v>2826245.32</v>
      </c>
      <c r="H10" s="272">
        <v>2987628.19</v>
      </c>
      <c r="I10" s="272">
        <v>3189991.47</v>
      </c>
    </row>
    <row r="11" spans="1:10" ht="30" customHeight="1" x14ac:dyDescent="0.2">
      <c r="A11" s="229" t="s">
        <v>20</v>
      </c>
      <c r="B11" s="230"/>
      <c r="C11" s="230"/>
      <c r="D11" s="231"/>
      <c r="E11" s="272">
        <v>4140498.74</v>
      </c>
      <c r="F11" s="272">
        <v>4793089.58</v>
      </c>
      <c r="G11" s="272">
        <v>4873280.26</v>
      </c>
      <c r="H11" s="272">
        <v>5051872.24</v>
      </c>
      <c r="I11" s="272">
        <v>5480338.9900000002</v>
      </c>
    </row>
    <row r="12" spans="1:10" ht="30" customHeight="1" x14ac:dyDescent="0.2">
      <c r="A12" s="229" t="s">
        <v>28</v>
      </c>
      <c r="B12" s="230"/>
      <c r="C12" s="230"/>
      <c r="D12" s="231"/>
      <c r="E12" s="272">
        <v>366048.48</v>
      </c>
      <c r="F12" s="272">
        <v>381196.57</v>
      </c>
      <c r="G12" s="272">
        <v>366965.51</v>
      </c>
      <c r="H12" s="272">
        <v>374510.56</v>
      </c>
      <c r="I12" s="272">
        <v>369366.16</v>
      </c>
    </row>
    <row r="13" spans="1:10" ht="30" customHeight="1" x14ac:dyDescent="0.2">
      <c r="A13" s="229" t="s">
        <v>21</v>
      </c>
      <c r="B13" s="230"/>
      <c r="C13" s="230"/>
      <c r="D13" s="231"/>
      <c r="E13" s="272">
        <v>0</v>
      </c>
      <c r="F13" s="272">
        <v>0</v>
      </c>
      <c r="G13" s="272">
        <v>0</v>
      </c>
      <c r="H13" s="272">
        <v>1000</v>
      </c>
      <c r="I13" s="272">
        <v>0</v>
      </c>
    </row>
    <row r="14" spans="1:10" ht="30" customHeight="1" x14ac:dyDescent="0.2">
      <c r="A14" s="229" t="s">
        <v>22</v>
      </c>
      <c r="B14" s="230"/>
      <c r="C14" s="230"/>
      <c r="D14" s="231"/>
      <c r="E14" s="272">
        <v>1556372.08</v>
      </c>
      <c r="F14" s="272">
        <v>1999345.03</v>
      </c>
      <c r="G14" s="272">
        <v>2067843.9</v>
      </c>
      <c r="H14" s="272">
        <v>2023991.91</v>
      </c>
      <c r="I14" s="272">
        <v>2143570.37</v>
      </c>
    </row>
    <row r="15" spans="1:10" ht="30" customHeight="1" x14ac:dyDescent="0.2">
      <c r="A15" s="229" t="s">
        <v>23</v>
      </c>
      <c r="B15" s="230"/>
      <c r="C15" s="230"/>
      <c r="D15" s="231"/>
      <c r="E15" s="272">
        <v>1671177.06</v>
      </c>
      <c r="F15" s="272">
        <v>1935172.27</v>
      </c>
      <c r="G15" s="272">
        <v>1835271.06</v>
      </c>
      <c r="H15" s="272">
        <v>1803184.37</v>
      </c>
      <c r="I15" s="272">
        <v>1789803.13</v>
      </c>
    </row>
    <row r="16" spans="1:10" ht="30" customHeight="1" x14ac:dyDescent="0.2">
      <c r="A16" s="232" t="s">
        <v>32</v>
      </c>
      <c r="B16" s="233"/>
      <c r="C16" s="233"/>
      <c r="D16" s="234"/>
      <c r="E16" s="272">
        <v>67500</v>
      </c>
      <c r="F16" s="272">
        <v>78000</v>
      </c>
      <c r="G16" s="272">
        <v>80000</v>
      </c>
      <c r="H16" s="272">
        <v>83000</v>
      </c>
      <c r="I16" s="272">
        <v>85000</v>
      </c>
    </row>
    <row r="17" spans="1:9" ht="30" customHeight="1" x14ac:dyDescent="0.2">
      <c r="A17" s="229" t="s">
        <v>31</v>
      </c>
      <c r="B17" s="230"/>
      <c r="C17" s="230"/>
      <c r="D17" s="231"/>
      <c r="E17" s="272">
        <v>355885.41</v>
      </c>
      <c r="F17" s="272">
        <v>409155.56</v>
      </c>
      <c r="G17" s="272">
        <v>427201.83</v>
      </c>
      <c r="H17" s="272">
        <v>405345.03</v>
      </c>
      <c r="I17" s="272">
        <v>451914.47</v>
      </c>
    </row>
    <row r="18" spans="1:9" ht="30" customHeight="1" x14ac:dyDescent="0.2">
      <c r="A18" s="229" t="s">
        <v>24</v>
      </c>
      <c r="B18" s="230"/>
      <c r="C18" s="230"/>
      <c r="D18" s="231"/>
      <c r="E18" s="272">
        <v>8026808.71</v>
      </c>
      <c r="F18" s="272">
        <v>8403496.7100000009</v>
      </c>
      <c r="G18" s="272">
        <v>8815307.2300000004</v>
      </c>
      <c r="H18" s="272">
        <v>8962941.4900000002</v>
      </c>
      <c r="I18" s="272">
        <v>9681532.8200000003</v>
      </c>
    </row>
    <row r="19" spans="1:9" ht="30" customHeight="1" x14ac:dyDescent="0.2">
      <c r="A19" s="232" t="s">
        <v>25</v>
      </c>
      <c r="B19" s="233"/>
      <c r="C19" s="233"/>
      <c r="D19" s="234"/>
      <c r="E19" s="272">
        <v>1535304.92</v>
      </c>
      <c r="F19" s="272">
        <v>1650258.68</v>
      </c>
      <c r="G19" s="272">
        <v>1706389.31</v>
      </c>
      <c r="H19" s="272">
        <v>1908177.47</v>
      </c>
      <c r="I19" s="272">
        <v>2075304.48</v>
      </c>
    </row>
    <row r="20" spans="1:9" ht="30" customHeight="1" x14ac:dyDescent="0.2">
      <c r="A20" s="229" t="s">
        <v>26</v>
      </c>
      <c r="B20" s="230"/>
      <c r="C20" s="230"/>
      <c r="D20" s="231"/>
      <c r="E20" s="272">
        <v>87774.2</v>
      </c>
      <c r="F20" s="272">
        <v>89583.39</v>
      </c>
      <c r="G20" s="272">
        <v>86069.34</v>
      </c>
      <c r="H20" s="272">
        <v>57446.22</v>
      </c>
      <c r="I20" s="272">
        <v>17748.169999999998</v>
      </c>
    </row>
    <row r="21" spans="1:9" ht="30" customHeight="1" x14ac:dyDescent="0.2">
      <c r="A21" s="235" t="s">
        <v>27</v>
      </c>
      <c r="B21" s="236"/>
      <c r="C21" s="236"/>
      <c r="D21" s="237"/>
      <c r="E21" s="272">
        <v>127039.51</v>
      </c>
      <c r="F21" s="272">
        <v>127370.98</v>
      </c>
      <c r="G21" s="272">
        <v>117128.05</v>
      </c>
      <c r="H21" s="272">
        <v>92396.6</v>
      </c>
      <c r="I21" s="272">
        <v>76943.5</v>
      </c>
    </row>
  </sheetData>
  <mergeCells count="18"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  <mergeCell ref="E4:I4"/>
    <mergeCell ref="E1:H2"/>
    <mergeCell ref="A1:D2"/>
    <mergeCell ref="A13:D13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61" t="str">
        <f>Coordonnées!A1</f>
        <v>Synthèse du Budget</v>
      </c>
      <c r="B1" s="162"/>
      <c r="C1" s="162"/>
      <c r="D1" s="162"/>
      <c r="E1" s="165" t="str">
        <f>Coordonnées!G1</f>
        <v>Administration communale de Peruwelz</v>
      </c>
      <c r="F1" s="165"/>
      <c r="G1" s="165"/>
      <c r="H1" s="165"/>
      <c r="I1" s="98" t="str">
        <f>Coordonnées!$U$1</f>
        <v>Code INS</v>
      </c>
      <c r="J1" s="135">
        <f>Coordonnées!$V$1</f>
        <v>57064</v>
      </c>
    </row>
    <row r="2" spans="1:10" ht="16.149999999999999" customHeight="1" x14ac:dyDescent="0.2">
      <c r="A2" s="163"/>
      <c r="B2" s="164"/>
      <c r="C2" s="164"/>
      <c r="D2" s="164"/>
      <c r="E2" s="166"/>
      <c r="F2" s="166"/>
      <c r="G2" s="166"/>
      <c r="H2" s="166"/>
      <c r="I2" s="99" t="str">
        <f>Coordonnées!$U$2</f>
        <v>Exercice:</v>
      </c>
      <c r="J2" s="136">
        <f>Coordonnées!$V$2</f>
        <v>2026</v>
      </c>
    </row>
    <row r="3" spans="1:10" s="55" customFormat="1" ht="27" customHeight="1" x14ac:dyDescent="0.2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6">
        <f>Coordonnées!$V$3</f>
        <v>2</v>
      </c>
    </row>
    <row r="4" spans="1:10" ht="16.149999999999999" customHeight="1" x14ac:dyDescent="0.2">
      <c r="A4" s="16"/>
      <c r="B4" s="15"/>
      <c r="C4" s="15"/>
      <c r="D4" s="15"/>
      <c r="E4" s="227" t="s">
        <v>45</v>
      </c>
      <c r="F4" s="228"/>
      <c r="G4" s="228"/>
      <c r="H4" s="228"/>
      <c r="I4" s="228"/>
    </row>
    <row r="5" spans="1:10" ht="17.649999999999999" customHeight="1" x14ac:dyDescent="0.2">
      <c r="A5" s="14"/>
      <c r="E5" s="243" t="s">
        <v>70</v>
      </c>
      <c r="F5" s="244"/>
      <c r="G5" s="244"/>
      <c r="H5" s="244"/>
      <c r="I5" s="244"/>
    </row>
    <row r="6" spans="1:10" ht="17.649999999999999" customHeight="1" x14ac:dyDescent="0.2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 x14ac:dyDescent="0.2">
      <c r="A7" s="14"/>
      <c r="E7" s="47">
        <f>F7-1</f>
        <v>2022</v>
      </c>
      <c r="F7" s="47">
        <f>G7-1</f>
        <v>2023</v>
      </c>
      <c r="G7" s="47">
        <f>H7-1</f>
        <v>2024</v>
      </c>
      <c r="H7" s="47">
        <f>I7-1</f>
        <v>2025</v>
      </c>
      <c r="I7" s="47">
        <f>J2</f>
        <v>2026</v>
      </c>
    </row>
    <row r="8" spans="1:10" ht="30" customHeight="1" x14ac:dyDescent="0.2">
      <c r="A8" s="240" t="s">
        <v>35</v>
      </c>
      <c r="B8" s="241"/>
      <c r="C8" s="241"/>
      <c r="D8" s="242"/>
      <c r="E8" s="272">
        <v>21113512.710000001</v>
      </c>
      <c r="F8" s="272">
        <v>23820393.649999999</v>
      </c>
      <c r="G8" s="272">
        <v>25591436</v>
      </c>
      <c r="H8" s="272">
        <v>25149080.219999999</v>
      </c>
      <c r="I8" s="272">
        <v>26412696.16</v>
      </c>
    </row>
    <row r="9" spans="1:10" ht="30" customHeight="1" x14ac:dyDescent="0.2">
      <c r="A9" s="229" t="s">
        <v>18</v>
      </c>
      <c r="B9" s="230"/>
      <c r="C9" s="230"/>
      <c r="D9" s="231"/>
      <c r="E9" s="272">
        <v>1216006.74</v>
      </c>
      <c r="F9" s="272">
        <v>1158803.48</v>
      </c>
      <c r="G9" s="272">
        <v>1149311.27</v>
      </c>
      <c r="H9" s="272">
        <v>1241769.0900000001</v>
      </c>
      <c r="I9" s="272">
        <v>1241076.49</v>
      </c>
    </row>
    <row r="10" spans="1:10" ht="30" customHeight="1" x14ac:dyDescent="0.2">
      <c r="A10" s="229" t="s">
        <v>19</v>
      </c>
      <c r="B10" s="230"/>
      <c r="C10" s="230"/>
      <c r="D10" s="231"/>
      <c r="E10" s="272">
        <v>258224.08</v>
      </c>
      <c r="F10" s="272">
        <v>188729.67</v>
      </c>
      <c r="G10" s="272">
        <v>112000</v>
      </c>
      <c r="H10" s="272">
        <v>367000</v>
      </c>
      <c r="I10" s="272">
        <v>374000</v>
      </c>
    </row>
    <row r="11" spans="1:10" ht="30" customHeight="1" x14ac:dyDescent="0.2">
      <c r="A11" s="229" t="s">
        <v>20</v>
      </c>
      <c r="B11" s="230"/>
      <c r="C11" s="230"/>
      <c r="D11" s="231"/>
      <c r="E11" s="272">
        <v>135027.91</v>
      </c>
      <c r="F11" s="272">
        <v>155184.9</v>
      </c>
      <c r="G11" s="272">
        <v>162975</v>
      </c>
      <c r="H11" s="272">
        <v>156300</v>
      </c>
      <c r="I11" s="272">
        <v>140800</v>
      </c>
    </row>
    <row r="12" spans="1:10" ht="30" customHeight="1" x14ac:dyDescent="0.2">
      <c r="A12" s="229" t="s">
        <v>28</v>
      </c>
      <c r="B12" s="230"/>
      <c r="C12" s="230"/>
      <c r="D12" s="231"/>
      <c r="E12" s="272">
        <v>818055.24</v>
      </c>
      <c r="F12" s="272">
        <v>994252.45</v>
      </c>
      <c r="G12" s="272">
        <v>860825.95</v>
      </c>
      <c r="H12" s="272">
        <v>781861.34</v>
      </c>
      <c r="I12" s="272">
        <v>764567.91</v>
      </c>
    </row>
    <row r="13" spans="1:10" ht="30" customHeight="1" x14ac:dyDescent="0.2">
      <c r="A13" s="229" t="s">
        <v>21</v>
      </c>
      <c r="B13" s="230"/>
      <c r="C13" s="230"/>
      <c r="D13" s="231"/>
      <c r="E13" s="272">
        <v>53</v>
      </c>
      <c r="F13" s="272">
        <v>56.6</v>
      </c>
      <c r="G13" s="272">
        <v>60</v>
      </c>
      <c r="H13" s="272">
        <v>65</v>
      </c>
      <c r="I13" s="272">
        <v>65</v>
      </c>
    </row>
    <row r="14" spans="1:10" ht="30" customHeight="1" x14ac:dyDescent="0.2">
      <c r="A14" s="229" t="s">
        <v>22</v>
      </c>
      <c r="B14" s="230"/>
      <c r="C14" s="230"/>
      <c r="D14" s="231"/>
      <c r="E14" s="272">
        <v>830173.54</v>
      </c>
      <c r="F14" s="272">
        <v>908502.84</v>
      </c>
      <c r="G14" s="272">
        <v>994519.23</v>
      </c>
      <c r="H14" s="272">
        <v>1009027.34</v>
      </c>
      <c r="I14" s="272">
        <v>1216690.26</v>
      </c>
    </row>
    <row r="15" spans="1:10" ht="30" customHeight="1" x14ac:dyDescent="0.2">
      <c r="A15" s="229" t="s">
        <v>23</v>
      </c>
      <c r="B15" s="230"/>
      <c r="C15" s="230"/>
      <c r="D15" s="231"/>
      <c r="E15" s="272">
        <v>239609.52</v>
      </c>
      <c r="F15" s="272">
        <v>237716.97</v>
      </c>
      <c r="G15" s="272">
        <v>265746.71999999997</v>
      </c>
      <c r="H15" s="272">
        <v>293115.02</v>
      </c>
      <c r="I15" s="272">
        <v>290368.28000000003</v>
      </c>
    </row>
    <row r="16" spans="1:10" ht="30" customHeight="1" x14ac:dyDescent="0.2">
      <c r="A16" s="232" t="s">
        <v>32</v>
      </c>
      <c r="B16" s="233"/>
      <c r="C16" s="233"/>
      <c r="D16" s="234"/>
      <c r="E16" s="272">
        <v>0</v>
      </c>
      <c r="F16" s="272">
        <v>0</v>
      </c>
      <c r="G16" s="272">
        <v>0</v>
      </c>
      <c r="H16" s="272">
        <v>0</v>
      </c>
      <c r="I16" s="272">
        <v>0</v>
      </c>
    </row>
    <row r="17" spans="1:9" ht="30" customHeight="1" x14ac:dyDescent="0.2">
      <c r="A17" s="229" t="s">
        <v>31</v>
      </c>
      <c r="B17" s="230"/>
      <c r="C17" s="230"/>
      <c r="D17" s="231"/>
      <c r="E17" s="272">
        <v>1261.1400000000001</v>
      </c>
      <c r="F17" s="272">
        <v>5295.49</v>
      </c>
      <c r="G17" s="272">
        <v>2919.17</v>
      </c>
      <c r="H17" s="272">
        <v>2840.71</v>
      </c>
      <c r="I17" s="272">
        <v>3082.48</v>
      </c>
    </row>
    <row r="18" spans="1:9" ht="30" customHeight="1" x14ac:dyDescent="0.2">
      <c r="A18" s="229" t="s">
        <v>24</v>
      </c>
      <c r="B18" s="230"/>
      <c r="C18" s="230"/>
      <c r="D18" s="231"/>
      <c r="E18" s="272">
        <v>2067189.95</v>
      </c>
      <c r="F18" s="272">
        <v>1850650.03</v>
      </c>
      <c r="G18" s="272">
        <v>1889049.42</v>
      </c>
      <c r="H18" s="272">
        <v>2035172.32</v>
      </c>
      <c r="I18" s="272">
        <v>2627666.54</v>
      </c>
    </row>
    <row r="19" spans="1:9" ht="30" customHeight="1" x14ac:dyDescent="0.2">
      <c r="A19" s="232" t="s">
        <v>25</v>
      </c>
      <c r="B19" s="233"/>
      <c r="C19" s="233"/>
      <c r="D19" s="234"/>
      <c r="E19" s="272">
        <v>62735.34</v>
      </c>
      <c r="F19" s="272">
        <v>55935.34</v>
      </c>
      <c r="G19" s="272">
        <v>62085.34</v>
      </c>
      <c r="H19" s="272">
        <v>234540.55</v>
      </c>
      <c r="I19" s="272">
        <v>117876.68</v>
      </c>
    </row>
    <row r="20" spans="1:9" ht="30" customHeight="1" x14ac:dyDescent="0.2">
      <c r="A20" s="229" t="s">
        <v>26</v>
      </c>
      <c r="B20" s="230"/>
      <c r="C20" s="230"/>
      <c r="D20" s="231"/>
      <c r="E20" s="272">
        <v>0</v>
      </c>
      <c r="F20" s="272">
        <v>0</v>
      </c>
      <c r="G20" s="272">
        <v>0</v>
      </c>
      <c r="H20" s="272">
        <v>0</v>
      </c>
      <c r="I20" s="272">
        <v>0</v>
      </c>
    </row>
    <row r="21" spans="1:9" ht="30" customHeight="1" x14ac:dyDescent="0.2">
      <c r="A21" s="235" t="s">
        <v>27</v>
      </c>
      <c r="B21" s="236"/>
      <c r="C21" s="236"/>
      <c r="D21" s="237"/>
      <c r="E21" s="272">
        <v>7500</v>
      </c>
      <c r="F21" s="272">
        <v>14000</v>
      </c>
      <c r="G21" s="272">
        <v>13000</v>
      </c>
      <c r="H21" s="272">
        <v>16000</v>
      </c>
      <c r="I21" s="272">
        <v>20000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61" t="str">
        <f>Coordonnées!A1</f>
        <v>Synthèse du Budget</v>
      </c>
      <c r="B1" s="162"/>
      <c r="C1" s="162"/>
      <c r="D1" s="162"/>
      <c r="E1" s="165" t="str">
        <f>Coordonnées!G1</f>
        <v>Administration communale de Peruwelz</v>
      </c>
      <c r="F1" s="165"/>
      <c r="G1" s="165"/>
      <c r="H1" s="165"/>
      <c r="I1" s="98" t="str">
        <f>Coordonnées!$U$1</f>
        <v>Code INS</v>
      </c>
      <c r="J1" s="135">
        <f>Coordonnées!$V$1</f>
        <v>57064</v>
      </c>
    </row>
    <row r="2" spans="1:10" ht="16.149999999999999" customHeight="1" x14ac:dyDescent="0.2">
      <c r="A2" s="163"/>
      <c r="B2" s="164"/>
      <c r="C2" s="164"/>
      <c r="D2" s="164"/>
      <c r="E2" s="166"/>
      <c r="F2" s="166"/>
      <c r="G2" s="166"/>
      <c r="H2" s="166"/>
      <c r="I2" s="99" t="str">
        <f>Coordonnées!$U$2</f>
        <v>Exercice:</v>
      </c>
      <c r="J2" s="136">
        <f>Coordonnées!$V$2</f>
        <v>2026</v>
      </c>
    </row>
    <row r="3" spans="1:10" s="55" customFormat="1" ht="27" customHeight="1" x14ac:dyDescent="0.2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I3" s="54" t="str">
        <f>Coordonnées!$U$3</f>
        <v>Version:</v>
      </c>
      <c r="J3" s="56">
        <f>Coordonnées!$V$3</f>
        <v>2</v>
      </c>
    </row>
    <row r="4" spans="1:10" ht="16.149999999999999" customHeight="1" x14ac:dyDescent="0.2">
      <c r="A4" s="16"/>
      <c r="B4" s="15"/>
      <c r="C4" s="15"/>
      <c r="D4" s="15"/>
      <c r="E4" s="227" t="s">
        <v>45</v>
      </c>
      <c r="F4" s="228"/>
      <c r="G4" s="228"/>
      <c r="H4" s="228"/>
      <c r="I4" s="228"/>
    </row>
    <row r="5" spans="1:10" ht="17.649999999999999" customHeight="1" x14ac:dyDescent="0.2">
      <c r="A5" s="14"/>
      <c r="E5" s="245" t="s">
        <v>71</v>
      </c>
      <c r="F5" s="246"/>
      <c r="G5" s="246"/>
      <c r="H5" s="246"/>
      <c r="I5" s="246"/>
    </row>
    <row r="6" spans="1:10" ht="17.649999999999999" customHeight="1" x14ac:dyDescent="0.2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 x14ac:dyDescent="0.2">
      <c r="A7" s="14"/>
      <c r="E7" s="47">
        <f>F7-1</f>
        <v>2022</v>
      </c>
      <c r="F7" s="47">
        <f>G7-1</f>
        <v>2023</v>
      </c>
      <c r="G7" s="47">
        <f>H7-1</f>
        <v>2024</v>
      </c>
      <c r="H7" s="47">
        <f>I7-1</f>
        <v>2025</v>
      </c>
      <c r="I7" s="47">
        <f>J2</f>
        <v>2026</v>
      </c>
    </row>
    <row r="8" spans="1:10" ht="30" customHeight="1" x14ac:dyDescent="0.2">
      <c r="A8" s="240" t="s">
        <v>35</v>
      </c>
      <c r="B8" s="241"/>
      <c r="C8" s="241"/>
      <c r="D8" s="242"/>
      <c r="E8" s="272">
        <v>0</v>
      </c>
      <c r="F8" s="272">
        <v>0</v>
      </c>
      <c r="G8" s="272">
        <v>0</v>
      </c>
      <c r="H8" s="272">
        <v>165000</v>
      </c>
      <c r="I8" s="272">
        <v>1714142.58</v>
      </c>
    </row>
    <row r="9" spans="1:10" ht="30" customHeight="1" x14ac:dyDescent="0.2">
      <c r="A9" s="229" t="s">
        <v>18</v>
      </c>
      <c r="B9" s="230"/>
      <c r="C9" s="230"/>
      <c r="D9" s="231"/>
      <c r="E9" s="272">
        <v>7428800</v>
      </c>
      <c r="F9" s="272">
        <v>8946000</v>
      </c>
      <c r="G9" s="272">
        <v>9156000</v>
      </c>
      <c r="H9" s="272">
        <v>3165900</v>
      </c>
      <c r="I9" s="272">
        <v>2954250</v>
      </c>
    </row>
    <row r="10" spans="1:10" ht="30" customHeight="1" x14ac:dyDescent="0.2">
      <c r="A10" s="229" t="s">
        <v>19</v>
      </c>
      <c r="B10" s="230"/>
      <c r="C10" s="230"/>
      <c r="D10" s="231"/>
      <c r="E10" s="272">
        <v>0</v>
      </c>
      <c r="F10" s="272">
        <v>0</v>
      </c>
      <c r="G10" s="272">
        <v>0</v>
      </c>
      <c r="H10" s="272">
        <v>0</v>
      </c>
      <c r="I10" s="272">
        <v>0</v>
      </c>
    </row>
    <row r="11" spans="1:10" ht="30" customHeight="1" x14ac:dyDescent="0.2">
      <c r="A11" s="229" t="s">
        <v>20</v>
      </c>
      <c r="B11" s="230"/>
      <c r="C11" s="230"/>
      <c r="D11" s="231"/>
      <c r="E11" s="272">
        <v>2926640.88</v>
      </c>
      <c r="F11" s="272">
        <v>1665530.8799999999</v>
      </c>
      <c r="G11" s="272">
        <v>3791530.88</v>
      </c>
      <c r="H11" s="272">
        <v>842268.88</v>
      </c>
      <c r="I11" s="272">
        <v>1379268.88</v>
      </c>
    </row>
    <row r="12" spans="1:10" ht="30" customHeight="1" x14ac:dyDescent="0.2">
      <c r="A12" s="229" t="s">
        <v>28</v>
      </c>
      <c r="B12" s="230"/>
      <c r="C12" s="230"/>
      <c r="D12" s="231"/>
      <c r="E12" s="272">
        <v>0</v>
      </c>
      <c r="F12" s="272">
        <v>3000</v>
      </c>
      <c r="G12" s="272">
        <v>0</v>
      </c>
      <c r="H12" s="272">
        <v>0</v>
      </c>
      <c r="I12" s="272">
        <v>0</v>
      </c>
    </row>
    <row r="13" spans="1:10" ht="30" customHeight="1" x14ac:dyDescent="0.2">
      <c r="A13" s="229" t="s">
        <v>21</v>
      </c>
      <c r="B13" s="230"/>
      <c r="C13" s="230"/>
      <c r="D13" s="231"/>
      <c r="E13" s="272">
        <v>0</v>
      </c>
      <c r="F13" s="272">
        <v>0</v>
      </c>
      <c r="G13" s="272">
        <v>0</v>
      </c>
      <c r="H13" s="272">
        <v>0</v>
      </c>
      <c r="I13" s="272">
        <v>0</v>
      </c>
    </row>
    <row r="14" spans="1:10" ht="30" customHeight="1" x14ac:dyDescent="0.2">
      <c r="A14" s="229" t="s">
        <v>22</v>
      </c>
      <c r="B14" s="230"/>
      <c r="C14" s="230"/>
      <c r="D14" s="231"/>
      <c r="E14" s="272">
        <v>2106740</v>
      </c>
      <c r="F14" s="272">
        <v>954600</v>
      </c>
      <c r="G14" s="272">
        <v>1130500</v>
      </c>
      <c r="H14" s="272">
        <v>665135</v>
      </c>
      <c r="I14" s="272">
        <v>729650</v>
      </c>
    </row>
    <row r="15" spans="1:10" ht="30" customHeight="1" x14ac:dyDescent="0.2">
      <c r="A15" s="229" t="s">
        <v>23</v>
      </c>
      <c r="B15" s="230"/>
      <c r="C15" s="230"/>
      <c r="D15" s="231"/>
      <c r="E15" s="272">
        <v>328000</v>
      </c>
      <c r="F15" s="272">
        <v>355000</v>
      </c>
      <c r="G15" s="272">
        <v>371500</v>
      </c>
      <c r="H15" s="272">
        <v>990000</v>
      </c>
      <c r="I15" s="272">
        <v>718250</v>
      </c>
    </row>
    <row r="16" spans="1:10" ht="30" customHeight="1" x14ac:dyDescent="0.2">
      <c r="A16" s="232" t="s">
        <v>32</v>
      </c>
      <c r="B16" s="233"/>
      <c r="C16" s="233"/>
      <c r="D16" s="234"/>
      <c r="E16" s="272">
        <v>0</v>
      </c>
      <c r="F16" s="272">
        <v>0</v>
      </c>
      <c r="G16" s="272">
        <v>0</v>
      </c>
      <c r="H16" s="272">
        <v>0</v>
      </c>
      <c r="I16" s="272">
        <v>0</v>
      </c>
    </row>
    <row r="17" spans="1:9" ht="30" customHeight="1" x14ac:dyDescent="0.2">
      <c r="A17" s="229" t="s">
        <v>31</v>
      </c>
      <c r="B17" s="230"/>
      <c r="C17" s="230"/>
      <c r="D17" s="231"/>
      <c r="E17" s="272">
        <v>78000</v>
      </c>
      <c r="F17" s="272">
        <v>80000</v>
      </c>
      <c r="G17" s="272">
        <v>70000</v>
      </c>
      <c r="H17" s="272">
        <v>108000</v>
      </c>
      <c r="I17" s="272">
        <v>105000</v>
      </c>
    </row>
    <row r="18" spans="1:9" ht="30" customHeight="1" x14ac:dyDescent="0.2">
      <c r="A18" s="229" t="s">
        <v>24</v>
      </c>
      <c r="B18" s="230"/>
      <c r="C18" s="230"/>
      <c r="D18" s="231"/>
      <c r="E18" s="272">
        <v>210000</v>
      </c>
      <c r="F18" s="272">
        <v>6500</v>
      </c>
      <c r="G18" s="272">
        <v>48500</v>
      </c>
      <c r="H18" s="272">
        <v>222000</v>
      </c>
      <c r="I18" s="272">
        <v>99000</v>
      </c>
    </row>
    <row r="19" spans="1:9" ht="30" customHeight="1" x14ac:dyDescent="0.2">
      <c r="A19" s="232" t="s">
        <v>25</v>
      </c>
      <c r="B19" s="233"/>
      <c r="C19" s="233"/>
      <c r="D19" s="234"/>
      <c r="E19" s="272">
        <v>301880.81</v>
      </c>
      <c r="F19" s="272">
        <v>101980.81</v>
      </c>
      <c r="G19" s="272">
        <v>133026.81</v>
      </c>
      <c r="H19" s="272">
        <v>550043.11</v>
      </c>
      <c r="I19" s="272">
        <v>795206.74</v>
      </c>
    </row>
    <row r="20" spans="1:9" ht="30" customHeight="1" x14ac:dyDescent="0.2">
      <c r="A20" s="229" t="s">
        <v>26</v>
      </c>
      <c r="B20" s="230"/>
      <c r="C20" s="230"/>
      <c r="D20" s="231"/>
      <c r="E20" s="272">
        <v>232000</v>
      </c>
      <c r="F20" s="272">
        <v>232000</v>
      </c>
      <c r="G20" s="272">
        <v>232000</v>
      </c>
      <c r="H20" s="272">
        <v>242000</v>
      </c>
      <c r="I20" s="272">
        <v>242000</v>
      </c>
    </row>
    <row r="21" spans="1:9" ht="30" customHeight="1" x14ac:dyDescent="0.2">
      <c r="A21" s="235" t="s">
        <v>27</v>
      </c>
      <c r="B21" s="236"/>
      <c r="C21" s="236"/>
      <c r="D21" s="237"/>
      <c r="E21" s="272">
        <v>6000</v>
      </c>
      <c r="F21" s="272">
        <v>10000</v>
      </c>
      <c r="G21" s="272">
        <v>8000</v>
      </c>
      <c r="H21" s="272">
        <v>210000</v>
      </c>
      <c r="I21" s="272">
        <v>210000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64"/>
  <sheetViews>
    <sheetView zoomScaleNormal="100" workbookViewId="0">
      <selection sqref="A1:D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61" t="str">
        <f>Coordonnées!A1</f>
        <v>Synthèse du Budget</v>
      </c>
      <c r="B1" s="162"/>
      <c r="C1" s="162"/>
      <c r="D1" s="162"/>
      <c r="E1" s="165" t="str">
        <f>Coordonnées!G1</f>
        <v>Administration communale de Peruwelz</v>
      </c>
      <c r="F1" s="165"/>
      <c r="G1" s="165"/>
      <c r="H1" s="165"/>
      <c r="I1" s="98" t="str">
        <f>Coordonnées!$U$1</f>
        <v>Code INS</v>
      </c>
      <c r="J1" s="135">
        <f>Coordonnées!$V$1</f>
        <v>57064</v>
      </c>
    </row>
    <row r="2" spans="1:10" ht="16.149999999999999" customHeight="1" x14ac:dyDescent="0.2">
      <c r="A2" s="163"/>
      <c r="B2" s="164"/>
      <c r="C2" s="164"/>
      <c r="D2" s="164"/>
      <c r="E2" s="166"/>
      <c r="F2" s="166"/>
      <c r="G2" s="166"/>
      <c r="H2" s="166"/>
      <c r="I2" s="99" t="str">
        <f>Coordonnées!$U$2</f>
        <v>Exercice:</v>
      </c>
      <c r="J2" s="136">
        <f>Coordonnées!$V$2</f>
        <v>2026</v>
      </c>
    </row>
    <row r="3" spans="1:10" s="55" customFormat="1" ht="27" customHeight="1" x14ac:dyDescent="0.2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6">
        <f>Coordonnées!$V$3</f>
        <v>2</v>
      </c>
    </row>
    <row r="4" spans="1:10" ht="16.149999999999999" customHeight="1" x14ac:dyDescent="0.2">
      <c r="A4" s="16"/>
      <c r="B4" s="15"/>
      <c r="C4" s="15"/>
      <c r="D4" s="15"/>
      <c r="E4" s="227" t="s">
        <v>45</v>
      </c>
      <c r="F4" s="228"/>
      <c r="G4" s="228"/>
      <c r="H4" s="228"/>
      <c r="I4" s="228"/>
    </row>
    <row r="5" spans="1:10" ht="17.649999999999999" customHeight="1" x14ac:dyDescent="0.2">
      <c r="A5" s="14"/>
      <c r="E5" s="247" t="s">
        <v>72</v>
      </c>
      <c r="F5" s="248"/>
      <c r="G5" s="248"/>
      <c r="H5" s="248"/>
      <c r="I5" s="248"/>
    </row>
    <row r="6" spans="1:10" ht="17.649999999999999" customHeight="1" x14ac:dyDescent="0.2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 x14ac:dyDescent="0.2">
      <c r="A7" s="14"/>
      <c r="E7" s="47">
        <f>F7-1</f>
        <v>2022</v>
      </c>
      <c r="F7" s="47">
        <f>G7-1</f>
        <v>2023</v>
      </c>
      <c r="G7" s="47">
        <f>H7-1</f>
        <v>2024</v>
      </c>
      <c r="H7" s="47">
        <f>I7-1</f>
        <v>2025</v>
      </c>
      <c r="I7" s="47">
        <f>J2</f>
        <v>2026</v>
      </c>
    </row>
    <row r="8" spans="1:10" ht="30" customHeight="1" x14ac:dyDescent="0.2">
      <c r="A8" s="240" t="s">
        <v>35</v>
      </c>
      <c r="B8" s="241"/>
      <c r="C8" s="241"/>
      <c r="D8" s="242"/>
      <c r="E8" s="272">
        <v>1477514.21</v>
      </c>
      <c r="F8" s="272">
        <v>1134509.06</v>
      </c>
      <c r="G8" s="272">
        <v>2544309.15</v>
      </c>
      <c r="H8" s="272">
        <v>1578601.97</v>
      </c>
      <c r="I8" s="272">
        <v>3395259.29</v>
      </c>
    </row>
    <row r="9" spans="1:10" ht="30" customHeight="1" x14ac:dyDescent="0.2">
      <c r="A9" s="229" t="s">
        <v>18</v>
      </c>
      <c r="B9" s="230"/>
      <c r="C9" s="230"/>
      <c r="D9" s="231"/>
      <c r="E9" s="272">
        <v>6952800</v>
      </c>
      <c r="F9" s="272">
        <v>8298044</v>
      </c>
      <c r="G9" s="272">
        <v>8634400</v>
      </c>
      <c r="H9" s="272">
        <v>2581900</v>
      </c>
      <c r="I9" s="272">
        <v>2860250</v>
      </c>
    </row>
    <row r="10" spans="1:10" ht="30" customHeight="1" x14ac:dyDescent="0.2">
      <c r="A10" s="229" t="s">
        <v>19</v>
      </c>
      <c r="B10" s="230"/>
      <c r="C10" s="230"/>
      <c r="D10" s="231"/>
      <c r="E10" s="272">
        <v>0</v>
      </c>
      <c r="F10" s="272">
        <v>0</v>
      </c>
      <c r="G10" s="272">
        <v>0</v>
      </c>
      <c r="H10" s="272">
        <v>0</v>
      </c>
      <c r="I10" s="272">
        <v>0</v>
      </c>
    </row>
    <row r="11" spans="1:10" ht="30" customHeight="1" x14ac:dyDescent="0.2">
      <c r="A11" s="229" t="s">
        <v>20</v>
      </c>
      <c r="B11" s="230"/>
      <c r="C11" s="230"/>
      <c r="D11" s="231"/>
      <c r="E11" s="272">
        <v>2181159</v>
      </c>
      <c r="F11" s="272">
        <v>1344012</v>
      </c>
      <c r="G11" s="272">
        <v>2003212</v>
      </c>
      <c r="H11" s="272">
        <v>608000</v>
      </c>
      <c r="I11" s="272">
        <v>975000</v>
      </c>
    </row>
    <row r="12" spans="1:10" ht="30" customHeight="1" x14ac:dyDescent="0.2">
      <c r="A12" s="229" t="s">
        <v>28</v>
      </c>
      <c r="B12" s="230"/>
      <c r="C12" s="230"/>
      <c r="D12" s="231"/>
      <c r="E12" s="272">
        <v>0</v>
      </c>
      <c r="F12" s="272">
        <v>0</v>
      </c>
      <c r="G12" s="272">
        <v>0</v>
      </c>
      <c r="H12" s="272">
        <v>0</v>
      </c>
      <c r="I12" s="272">
        <v>0</v>
      </c>
    </row>
    <row r="13" spans="1:10" ht="30" customHeight="1" x14ac:dyDescent="0.2">
      <c r="A13" s="229" t="s">
        <v>21</v>
      </c>
      <c r="B13" s="230"/>
      <c r="C13" s="230"/>
      <c r="D13" s="231"/>
      <c r="E13" s="272">
        <v>0</v>
      </c>
      <c r="F13" s="272">
        <v>0</v>
      </c>
      <c r="G13" s="272">
        <v>0</v>
      </c>
      <c r="H13" s="272">
        <v>0</v>
      </c>
      <c r="I13" s="272">
        <v>0</v>
      </c>
    </row>
    <row r="14" spans="1:10" ht="30" customHeight="1" x14ac:dyDescent="0.2">
      <c r="A14" s="229" t="s">
        <v>22</v>
      </c>
      <c r="B14" s="230"/>
      <c r="C14" s="230"/>
      <c r="D14" s="231"/>
      <c r="E14" s="272">
        <v>2103240</v>
      </c>
      <c r="F14" s="272">
        <v>947100</v>
      </c>
      <c r="G14" s="272">
        <v>1101500</v>
      </c>
      <c r="H14" s="272">
        <v>644375</v>
      </c>
      <c r="I14" s="272">
        <v>428769.7</v>
      </c>
    </row>
    <row r="15" spans="1:10" ht="30" customHeight="1" x14ac:dyDescent="0.2">
      <c r="A15" s="229" t="s">
        <v>23</v>
      </c>
      <c r="B15" s="230"/>
      <c r="C15" s="230"/>
      <c r="D15" s="231"/>
      <c r="E15" s="272">
        <v>313500</v>
      </c>
      <c r="F15" s="272">
        <v>355000</v>
      </c>
      <c r="G15" s="272">
        <v>352500</v>
      </c>
      <c r="H15" s="272">
        <v>963000</v>
      </c>
      <c r="I15" s="272">
        <v>453000</v>
      </c>
    </row>
    <row r="16" spans="1:10" ht="30" customHeight="1" x14ac:dyDescent="0.2">
      <c r="A16" s="232" t="s">
        <v>32</v>
      </c>
      <c r="B16" s="233"/>
      <c r="C16" s="233"/>
      <c r="D16" s="234"/>
      <c r="E16" s="272">
        <v>0</v>
      </c>
      <c r="F16" s="272">
        <v>0</v>
      </c>
      <c r="G16" s="272">
        <v>0</v>
      </c>
      <c r="H16" s="272">
        <v>0</v>
      </c>
      <c r="I16" s="272">
        <v>0</v>
      </c>
    </row>
    <row r="17" spans="1:9" ht="30" customHeight="1" x14ac:dyDescent="0.2">
      <c r="A17" s="229" t="s">
        <v>31</v>
      </c>
      <c r="B17" s="230"/>
      <c r="C17" s="230"/>
      <c r="D17" s="231"/>
      <c r="E17" s="272">
        <v>75000</v>
      </c>
      <c r="F17" s="272">
        <v>80000</v>
      </c>
      <c r="G17" s="272">
        <v>70000</v>
      </c>
      <c r="H17" s="272">
        <v>100000</v>
      </c>
      <c r="I17" s="272">
        <v>105000</v>
      </c>
    </row>
    <row r="18" spans="1:9" ht="30" customHeight="1" x14ac:dyDescent="0.2">
      <c r="A18" s="229" t="s">
        <v>24</v>
      </c>
      <c r="B18" s="230"/>
      <c r="C18" s="230"/>
      <c r="D18" s="231"/>
      <c r="E18" s="272">
        <v>210000</v>
      </c>
      <c r="F18" s="272">
        <v>6500</v>
      </c>
      <c r="G18" s="272">
        <v>45000</v>
      </c>
      <c r="H18" s="272">
        <v>217000</v>
      </c>
      <c r="I18" s="272">
        <v>33000</v>
      </c>
    </row>
    <row r="19" spans="1:9" ht="30" customHeight="1" x14ac:dyDescent="0.2">
      <c r="A19" s="232" t="s">
        <v>25</v>
      </c>
      <c r="B19" s="233"/>
      <c r="C19" s="233"/>
      <c r="D19" s="234"/>
      <c r="E19" s="272">
        <v>189686.46</v>
      </c>
      <c r="F19" s="272">
        <v>68686.460000000006</v>
      </c>
      <c r="G19" s="272">
        <v>74974.52</v>
      </c>
      <c r="H19" s="272">
        <v>225046.38</v>
      </c>
      <c r="I19" s="272">
        <v>445974.52</v>
      </c>
    </row>
    <row r="20" spans="1:9" ht="30" customHeight="1" x14ac:dyDescent="0.2">
      <c r="A20" s="229" t="s">
        <v>26</v>
      </c>
      <c r="B20" s="230"/>
      <c r="C20" s="230"/>
      <c r="D20" s="231"/>
      <c r="E20" s="272">
        <v>232000</v>
      </c>
      <c r="F20" s="272">
        <v>232000</v>
      </c>
      <c r="G20" s="272">
        <v>232000</v>
      </c>
      <c r="H20" s="272">
        <v>242000</v>
      </c>
      <c r="I20" s="272">
        <v>242000</v>
      </c>
    </row>
    <row r="21" spans="1:9" ht="30" customHeight="1" x14ac:dyDescent="0.2">
      <c r="A21" s="235" t="s">
        <v>27</v>
      </c>
      <c r="B21" s="236"/>
      <c r="C21" s="236"/>
      <c r="D21" s="237"/>
      <c r="E21" s="272">
        <v>0</v>
      </c>
      <c r="F21" s="272">
        <v>10000</v>
      </c>
      <c r="G21" s="272">
        <v>0</v>
      </c>
      <c r="H21" s="272">
        <v>210000</v>
      </c>
      <c r="I21" s="272">
        <v>210000</v>
      </c>
    </row>
    <row r="55" spans="6:6" x14ac:dyDescent="0.2">
      <c r="F55" s="273">
        <v>8737265.2899999991</v>
      </c>
    </row>
    <row r="64" spans="6:6" x14ac:dyDescent="0.2">
      <c r="F64" s="273">
        <v>8737265.2899999991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Y51"/>
  <sheetViews>
    <sheetView topLeftCell="A34" zoomScaleNormal="100" workbookViewId="0">
      <selection activeCell="Z1" sqref="Z1"/>
    </sheetView>
  </sheetViews>
  <sheetFormatPr baseColWidth="10" defaultRowHeight="12.75" x14ac:dyDescent="0.2"/>
  <cols>
    <col min="1" max="23" width="5.28515625" customWidth="1"/>
  </cols>
  <sheetData>
    <row r="1" spans="1:25" ht="13.15" customHeight="1" x14ac:dyDescent="0.2">
      <c r="A1" s="161" t="s">
        <v>39</v>
      </c>
      <c r="B1" s="162"/>
      <c r="C1" s="162"/>
      <c r="D1" s="162"/>
      <c r="E1" s="162"/>
      <c r="F1" s="162"/>
      <c r="G1" s="165" t="str">
        <f>Coordonnées!G1</f>
        <v>Administration communale de Peruwelz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27"/>
      <c r="W1" s="125"/>
      <c r="X1" s="98" t="str">
        <f>Coordonnées!$U$1</f>
        <v>Code INS</v>
      </c>
      <c r="Y1" s="135">
        <f>Coordonnées!$V$1</f>
        <v>57064</v>
      </c>
    </row>
    <row r="2" spans="1:25" x14ac:dyDescent="0.2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28"/>
      <c r="W2" s="126"/>
      <c r="X2" s="99" t="str">
        <f>Coordonnées!$U$2</f>
        <v>Exercice:</v>
      </c>
      <c r="Y2" s="136">
        <f>Coordonnées!$V$2</f>
        <v>2026</v>
      </c>
    </row>
    <row r="3" spans="1:25" x14ac:dyDescent="0.2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X3" s="71" t="str">
        <f>Coordonnées!$U$3</f>
        <v>Version:</v>
      </c>
      <c r="Y3" s="137">
        <f>Coordonnées!$V$3</f>
        <v>2</v>
      </c>
    </row>
    <row r="4" spans="1:25" ht="13.15" customHeight="1" x14ac:dyDescent="0.2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25" ht="16.149999999999999" customHeight="1" x14ac:dyDescent="0.2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17"/>
      <c r="S5" s="17"/>
      <c r="T5" s="17"/>
      <c r="U5" s="17"/>
      <c r="V5" s="17"/>
    </row>
    <row r="6" spans="1:25" ht="16.149999999999999" customHeight="1" x14ac:dyDescent="0.2">
      <c r="A6" s="13" t="s">
        <v>37</v>
      </c>
      <c r="B6" s="12"/>
      <c r="C6" s="12"/>
      <c r="D6" s="12"/>
      <c r="E6" s="12"/>
      <c r="F6" s="32"/>
      <c r="G6" s="17"/>
      <c r="H6" s="17"/>
      <c r="I6" s="17"/>
      <c r="J6" s="17"/>
      <c r="K6" s="17"/>
      <c r="L6" s="17"/>
      <c r="M6" s="32"/>
      <c r="N6" s="32"/>
      <c r="O6" s="32"/>
      <c r="P6" s="32"/>
      <c r="Q6" s="17"/>
      <c r="R6" s="17"/>
      <c r="S6" s="17"/>
      <c r="T6" s="17"/>
      <c r="U6" s="17"/>
      <c r="V6" s="17"/>
    </row>
    <row r="7" spans="1:25" ht="16.899999999999999" customHeight="1" x14ac:dyDescent="0.2">
      <c r="A7" s="36"/>
      <c r="B7" s="45"/>
      <c r="C7" s="45"/>
      <c r="D7" s="45"/>
      <c r="E7" s="45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6"/>
      <c r="S7" s="36"/>
      <c r="T7" s="36"/>
      <c r="U7" s="36"/>
      <c r="V7" s="36"/>
    </row>
    <row r="8" spans="1:25" ht="16.899999999999999" customHeight="1" x14ac:dyDescent="0.2">
      <c r="A8" s="34"/>
      <c r="B8" s="121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3"/>
    </row>
    <row r="9" spans="1:25" ht="16.899999999999999" customHeight="1" x14ac:dyDescent="0.2">
      <c r="A9" s="34"/>
      <c r="B9" s="106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8"/>
    </row>
    <row r="10" spans="1:25" ht="16.899999999999999" customHeight="1" x14ac:dyDescent="0.2">
      <c r="A10" s="34"/>
      <c r="B10" s="106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8"/>
    </row>
    <row r="11" spans="1:25" ht="16.899999999999999" customHeight="1" x14ac:dyDescent="0.2">
      <c r="A11" s="34"/>
      <c r="B11" s="106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8"/>
    </row>
    <row r="12" spans="1:25" ht="16.899999999999999" customHeight="1" x14ac:dyDescent="0.2">
      <c r="A12" s="34"/>
      <c r="B12" s="106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8"/>
    </row>
    <row r="13" spans="1:25" ht="16.899999999999999" customHeight="1" x14ac:dyDescent="0.2">
      <c r="A13" s="34"/>
      <c r="B13" s="106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8"/>
    </row>
    <row r="14" spans="1:25" ht="16.899999999999999" customHeight="1" x14ac:dyDescent="0.2">
      <c r="A14" s="34"/>
      <c r="B14" s="106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8"/>
    </row>
    <row r="15" spans="1:25" ht="16.899999999999999" customHeight="1" x14ac:dyDescent="0.2">
      <c r="A15" s="41"/>
      <c r="B15" s="115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7"/>
    </row>
    <row r="16" spans="1:25" ht="16.899999999999999" customHeight="1" x14ac:dyDescent="0.2">
      <c r="A16" s="34"/>
      <c r="B16" s="106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8"/>
    </row>
    <row r="17" spans="1:24" ht="16.899999999999999" customHeight="1" x14ac:dyDescent="0.2">
      <c r="A17" s="34"/>
      <c r="B17" s="106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8"/>
    </row>
    <row r="18" spans="1:24" ht="16.899999999999999" customHeight="1" x14ac:dyDescent="0.2">
      <c r="A18" s="34"/>
      <c r="B18" s="106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8"/>
    </row>
    <row r="19" spans="1:24" s="38" customFormat="1" ht="16.899999999999999" customHeight="1" x14ac:dyDescent="0.2">
      <c r="A19" s="41"/>
      <c r="B19" s="115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7"/>
    </row>
    <row r="20" spans="1:24" s="38" customFormat="1" ht="16.899999999999999" customHeight="1" x14ac:dyDescent="0.2">
      <c r="A20" s="41"/>
      <c r="B20" s="115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7"/>
    </row>
    <row r="21" spans="1:24" ht="16.899999999999999" customHeight="1" x14ac:dyDescent="0.2">
      <c r="A21" s="34"/>
      <c r="B21" s="106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8"/>
    </row>
    <row r="22" spans="1:24" ht="16.899999999999999" customHeight="1" x14ac:dyDescent="0.2">
      <c r="A22" s="34"/>
      <c r="B22" s="106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8"/>
    </row>
    <row r="23" spans="1:24" ht="16.899999999999999" customHeight="1" x14ac:dyDescent="0.2">
      <c r="A23" s="34"/>
      <c r="B23" s="106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8"/>
    </row>
    <row r="24" spans="1:24" ht="16.899999999999999" customHeight="1" x14ac:dyDescent="0.2">
      <c r="A24" s="34"/>
      <c r="B24" s="106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8"/>
    </row>
    <row r="25" spans="1:24" ht="16.899999999999999" customHeight="1" x14ac:dyDescent="0.2">
      <c r="A25" s="34"/>
      <c r="B25" s="106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8"/>
    </row>
    <row r="26" spans="1:24" ht="16.899999999999999" customHeight="1" x14ac:dyDescent="0.2">
      <c r="A26" s="34"/>
      <c r="B26" s="106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8"/>
    </row>
    <row r="27" spans="1:24" ht="16.899999999999999" customHeight="1" x14ac:dyDescent="0.2">
      <c r="A27" s="43"/>
      <c r="B27" s="109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1"/>
    </row>
    <row r="28" spans="1:24" ht="16.899999999999999" customHeight="1" x14ac:dyDescent="0.2">
      <c r="A28" s="34"/>
      <c r="B28" s="106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8"/>
    </row>
    <row r="29" spans="1:24" ht="16.899999999999999" customHeight="1" x14ac:dyDescent="0.2">
      <c r="A29" s="34"/>
      <c r="B29" s="106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8"/>
    </row>
    <row r="30" spans="1:24" s="38" customFormat="1" ht="16.899999999999999" customHeight="1" x14ac:dyDescent="0.2">
      <c r="A30" s="41"/>
      <c r="B30" s="115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7"/>
    </row>
    <row r="31" spans="1:24" ht="16.899999999999999" customHeight="1" x14ac:dyDescent="0.2">
      <c r="A31" s="34"/>
      <c r="B31" s="106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8"/>
    </row>
    <row r="32" spans="1:24" ht="16.899999999999999" customHeight="1" x14ac:dyDescent="0.2">
      <c r="A32" s="43"/>
      <c r="B32" s="109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1"/>
    </row>
    <row r="33" spans="1:24" ht="16.899999999999999" customHeight="1" x14ac:dyDescent="0.2">
      <c r="A33" s="43"/>
      <c r="B33" s="109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1"/>
    </row>
    <row r="34" spans="1:24" s="38" customFormat="1" ht="16.899999999999999" customHeight="1" x14ac:dyDescent="0.2">
      <c r="A34" s="41"/>
      <c r="B34" s="115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7"/>
    </row>
    <row r="35" spans="1:24" ht="16.899999999999999" customHeight="1" x14ac:dyDescent="0.2">
      <c r="A35" s="34"/>
      <c r="B35" s="106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8"/>
    </row>
    <row r="36" spans="1:24" ht="16.899999999999999" customHeight="1" x14ac:dyDescent="0.2">
      <c r="A36" s="44"/>
      <c r="B36" s="118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20"/>
    </row>
    <row r="37" spans="1:24" s="38" customFormat="1" ht="16.899999999999999" customHeight="1" x14ac:dyDescent="0.2">
      <c r="A37" s="41"/>
      <c r="B37" s="115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7"/>
    </row>
    <row r="38" spans="1:24" ht="16.899999999999999" customHeight="1" x14ac:dyDescent="0.2">
      <c r="A38" s="34"/>
      <c r="B38" s="106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8"/>
    </row>
    <row r="39" spans="1:24" ht="16.899999999999999" customHeight="1" x14ac:dyDescent="0.2">
      <c r="A39" s="34"/>
      <c r="B39" s="106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8"/>
    </row>
    <row r="40" spans="1:24" ht="16.899999999999999" customHeight="1" x14ac:dyDescent="0.2">
      <c r="A40" s="34"/>
      <c r="B40" s="106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8"/>
    </row>
    <row r="41" spans="1:24" ht="16.899999999999999" customHeight="1" x14ac:dyDescent="0.2">
      <c r="A41" s="34"/>
      <c r="B41" s="106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8"/>
    </row>
    <row r="42" spans="1:24" ht="16.899999999999999" customHeight="1" x14ac:dyDescent="0.2">
      <c r="A42" s="34"/>
      <c r="B42" s="106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8"/>
    </row>
    <row r="43" spans="1:24" ht="16.899999999999999" customHeight="1" x14ac:dyDescent="0.2">
      <c r="A43" s="34"/>
      <c r="B43" s="106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8"/>
    </row>
    <row r="44" spans="1:24" ht="16.899999999999999" customHeight="1" x14ac:dyDescent="0.2">
      <c r="A44" s="43"/>
      <c r="B44" s="109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1"/>
    </row>
    <row r="45" spans="1:24" ht="16.899999999999999" customHeight="1" x14ac:dyDescent="0.2">
      <c r="A45" s="39"/>
      <c r="B45" s="112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4"/>
    </row>
    <row r="46" spans="1:24" ht="16.899999999999999" customHeight="1" x14ac:dyDescent="0.2">
      <c r="A46" s="34"/>
      <c r="B46" s="106"/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8"/>
    </row>
    <row r="47" spans="1:24" ht="16.899999999999999" customHeight="1" x14ac:dyDescent="0.2">
      <c r="A47" s="34"/>
      <c r="B47" s="106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8"/>
    </row>
    <row r="48" spans="1:24" ht="16.899999999999999" customHeight="1" x14ac:dyDescent="0.2">
      <c r="A48" s="36"/>
      <c r="B48" s="129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1"/>
    </row>
    <row r="49" spans="1:24" ht="16.899999999999999" customHeight="1" x14ac:dyDescent="0.2">
      <c r="A49" s="36"/>
      <c r="B49" s="129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1"/>
    </row>
    <row r="50" spans="1:24" ht="16.899999999999999" customHeight="1" x14ac:dyDescent="0.2">
      <c r="A50" s="36"/>
      <c r="B50" s="132"/>
      <c r="C50" s="133"/>
      <c r="D50" s="133"/>
      <c r="E50" s="133"/>
      <c r="F50" s="133"/>
      <c r="G50" s="133"/>
      <c r="H50" s="133"/>
      <c r="I50" s="133"/>
      <c r="J50" s="133"/>
      <c r="K50" s="133"/>
      <c r="L50" s="133"/>
      <c r="M50" s="133"/>
      <c r="N50" s="133"/>
      <c r="O50" s="133"/>
      <c r="P50" s="133"/>
      <c r="Q50" s="133"/>
      <c r="R50" s="133"/>
      <c r="S50" s="133"/>
      <c r="T50" s="133"/>
      <c r="U50" s="133"/>
      <c r="V50" s="133"/>
      <c r="W50" s="133"/>
      <c r="X50" s="134"/>
    </row>
    <row r="51" spans="1:24" ht="16.899999999999999" customHeight="1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</row>
  </sheetData>
  <mergeCells count="2">
    <mergeCell ref="A1:F2"/>
    <mergeCell ref="G1:U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Y52"/>
  <sheetViews>
    <sheetView zoomScaleNormal="100" workbookViewId="0">
      <selection activeCell="Z1" sqref="Z1"/>
    </sheetView>
  </sheetViews>
  <sheetFormatPr baseColWidth="10" defaultRowHeight="12.75" x14ac:dyDescent="0.2"/>
  <cols>
    <col min="1" max="23" width="5.28515625" customWidth="1"/>
  </cols>
  <sheetData>
    <row r="1" spans="1:25" ht="13.15" customHeight="1" x14ac:dyDescent="0.2">
      <c r="A1" s="161" t="str">
        <f>Coordonnées!A1</f>
        <v>Synthèse du Budget</v>
      </c>
      <c r="B1" s="162"/>
      <c r="C1" s="162"/>
      <c r="D1" s="162"/>
      <c r="E1" s="162"/>
      <c r="F1" s="162"/>
      <c r="G1" s="165" t="str">
        <f>Coordonnées!G1</f>
        <v>Administration communale de Peruwelz</v>
      </c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25"/>
      <c r="W1" s="125"/>
      <c r="X1" s="98" t="str">
        <f>Coordonnées!$U$1</f>
        <v>Code INS</v>
      </c>
      <c r="Y1" s="135">
        <f>Coordonnées!$V$1</f>
        <v>57064</v>
      </c>
    </row>
    <row r="2" spans="1:25" x14ac:dyDescent="0.2">
      <c r="A2" s="163"/>
      <c r="B2" s="164"/>
      <c r="C2" s="164"/>
      <c r="D2" s="164"/>
      <c r="E2" s="164"/>
      <c r="F2" s="164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26"/>
      <c r="W2" s="126"/>
      <c r="X2" s="99" t="str">
        <f>Coordonnées!$U$2</f>
        <v>Exercice:</v>
      </c>
      <c r="Y2" s="136">
        <f>Coordonnées!$V$2</f>
        <v>2026</v>
      </c>
    </row>
    <row r="3" spans="1:25" x14ac:dyDescent="0.2">
      <c r="A3" s="61" t="str">
        <f>Coordonnées!A3</f>
        <v>Modèle officiel généré par l'application eComptes © SPW Intérieur et Action Sociale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P3" s="124"/>
      <c r="Q3" s="124"/>
      <c r="X3" s="71" t="str">
        <f>Coordonnées!$U$3</f>
        <v>Version:</v>
      </c>
      <c r="Y3" s="137">
        <f>Coordonnées!$V$3</f>
        <v>2</v>
      </c>
    </row>
    <row r="4" spans="1:25" ht="13.15" customHeight="1" x14ac:dyDescent="0.2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5" ht="16.149999999999999" customHeight="1" x14ac:dyDescent="0.2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17"/>
      <c r="S5" s="17"/>
    </row>
    <row r="6" spans="1:25" ht="16.149999999999999" customHeight="1" x14ac:dyDescent="0.2">
      <c r="A6" s="13" t="s">
        <v>38</v>
      </c>
      <c r="B6" s="59"/>
      <c r="C6" s="59"/>
      <c r="D6" s="59"/>
      <c r="E6" s="59"/>
      <c r="F6" s="18"/>
      <c r="G6" s="14"/>
      <c r="H6" s="14"/>
      <c r="I6" s="2"/>
      <c r="J6" s="2"/>
      <c r="K6" s="2"/>
      <c r="L6" s="2"/>
      <c r="M6" s="57"/>
      <c r="N6" s="57"/>
      <c r="O6" s="57"/>
      <c r="P6" s="57"/>
      <c r="Q6" s="2"/>
      <c r="R6" s="2"/>
      <c r="S6" s="2"/>
    </row>
    <row r="7" spans="1:25" ht="16.899999999999999" customHeight="1" x14ac:dyDescent="0.2">
      <c r="A7" s="14"/>
      <c r="B7" s="59"/>
      <c r="C7" s="59"/>
      <c r="D7" s="59"/>
      <c r="E7" s="59"/>
      <c r="F7" s="18"/>
      <c r="G7" s="18"/>
      <c r="H7" s="18"/>
      <c r="I7" s="57"/>
      <c r="J7" s="57"/>
      <c r="K7" s="57"/>
      <c r="L7" s="57"/>
      <c r="M7" s="57"/>
      <c r="N7" s="57"/>
      <c r="O7" s="57"/>
      <c r="P7" s="57"/>
      <c r="Q7" s="57"/>
      <c r="R7" s="2"/>
      <c r="S7" s="2"/>
    </row>
    <row r="8" spans="1:25" ht="16.899999999999999" customHeight="1" x14ac:dyDescent="0.2">
      <c r="A8" s="60" t="s">
        <v>47</v>
      </c>
      <c r="B8" s="14"/>
      <c r="C8" s="18"/>
      <c r="D8" s="18"/>
      <c r="E8" s="18"/>
      <c r="F8" s="60" t="s">
        <v>48</v>
      </c>
      <c r="G8" s="18"/>
      <c r="H8" s="18"/>
      <c r="I8" s="57"/>
      <c r="J8" s="57"/>
      <c r="K8" s="57"/>
      <c r="L8" s="57"/>
      <c r="M8" s="57"/>
      <c r="N8" s="57"/>
      <c r="O8" s="57"/>
      <c r="P8" s="57"/>
      <c r="Q8" s="57"/>
      <c r="R8" s="57"/>
      <c r="S8" s="58"/>
    </row>
    <row r="9" spans="1:25" ht="49.9" customHeight="1" x14ac:dyDescent="0.2">
      <c r="A9" s="197" t="s">
        <v>49</v>
      </c>
      <c r="B9" s="197"/>
      <c r="C9" s="197"/>
      <c r="D9" s="197"/>
      <c r="E9" s="197"/>
      <c r="F9" s="250" t="s">
        <v>50</v>
      </c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250"/>
      <c r="S9" s="250"/>
      <c r="T9" s="250"/>
      <c r="U9" s="250"/>
      <c r="V9" s="250"/>
      <c r="W9" s="250"/>
    </row>
    <row r="10" spans="1:25" ht="49.9" customHeight="1" x14ac:dyDescent="0.2">
      <c r="A10" s="197" t="s">
        <v>29</v>
      </c>
      <c r="B10" s="197"/>
      <c r="C10" s="197"/>
      <c r="D10" s="197"/>
      <c r="E10" s="197"/>
      <c r="F10" s="249" t="s">
        <v>51</v>
      </c>
      <c r="G10" s="249"/>
      <c r="H10" s="249"/>
      <c r="I10" s="249"/>
      <c r="J10" s="249"/>
      <c r="K10" s="249"/>
      <c r="L10" s="249"/>
      <c r="M10" s="249"/>
      <c r="N10" s="249"/>
      <c r="O10" s="249"/>
      <c r="P10" s="249"/>
      <c r="Q10" s="249"/>
      <c r="R10" s="249"/>
      <c r="S10" s="249"/>
      <c r="T10" s="249"/>
      <c r="U10" s="249"/>
      <c r="V10" s="249"/>
      <c r="W10" s="249"/>
    </row>
    <row r="11" spans="1:25" ht="49.9" customHeight="1" x14ac:dyDescent="0.2">
      <c r="A11" s="197" t="s">
        <v>52</v>
      </c>
      <c r="B11" s="197"/>
      <c r="C11" s="197"/>
      <c r="D11" s="197"/>
      <c r="E11" s="197"/>
      <c r="F11" s="249" t="s">
        <v>53</v>
      </c>
      <c r="G11" s="249"/>
      <c r="H11" s="249"/>
      <c r="I11" s="249"/>
      <c r="J11" s="249"/>
      <c r="K11" s="249"/>
      <c r="L11" s="249"/>
      <c r="M11" s="249"/>
      <c r="N11" s="249"/>
      <c r="O11" s="249"/>
      <c r="P11" s="249"/>
      <c r="Q11" s="249"/>
      <c r="R11" s="249"/>
      <c r="S11" s="249"/>
      <c r="T11" s="249"/>
      <c r="U11" s="249"/>
      <c r="V11" s="249"/>
      <c r="W11" s="249"/>
    </row>
    <row r="12" spans="1:25" ht="49.9" customHeight="1" x14ac:dyDescent="0.2">
      <c r="A12" s="197" t="s">
        <v>54</v>
      </c>
      <c r="B12" s="197"/>
      <c r="C12" s="197"/>
      <c r="D12" s="197"/>
      <c r="E12" s="197"/>
      <c r="F12" s="249" t="s">
        <v>74</v>
      </c>
      <c r="G12" s="249"/>
      <c r="H12" s="249"/>
      <c r="I12" s="249"/>
      <c r="J12" s="249"/>
      <c r="K12" s="249"/>
      <c r="L12" s="249"/>
      <c r="M12" s="249"/>
      <c r="N12" s="249"/>
      <c r="O12" s="249"/>
      <c r="P12" s="249"/>
      <c r="Q12" s="249"/>
      <c r="R12" s="249"/>
      <c r="S12" s="249"/>
      <c r="T12" s="249"/>
      <c r="U12" s="249"/>
      <c r="V12" s="249"/>
      <c r="W12" s="249"/>
    </row>
    <row r="13" spans="1:25" ht="49.9" customHeight="1" x14ac:dyDescent="0.2">
      <c r="A13" s="197" t="s">
        <v>55</v>
      </c>
      <c r="B13" s="197"/>
      <c r="C13" s="197"/>
      <c r="D13" s="197"/>
      <c r="E13" s="197"/>
      <c r="F13" s="249" t="s">
        <v>56</v>
      </c>
      <c r="G13" s="249"/>
      <c r="H13" s="249"/>
      <c r="I13" s="249"/>
      <c r="J13" s="249"/>
      <c r="K13" s="249"/>
      <c r="L13" s="249"/>
      <c r="M13" s="249"/>
      <c r="N13" s="249"/>
      <c r="O13" s="249"/>
      <c r="P13" s="249"/>
      <c r="Q13" s="249"/>
      <c r="R13" s="249"/>
      <c r="S13" s="249"/>
      <c r="T13" s="249"/>
      <c r="U13" s="249"/>
      <c r="V13" s="249"/>
      <c r="W13" s="249"/>
    </row>
    <row r="14" spans="1:25" ht="49.9" customHeight="1" x14ac:dyDescent="0.2">
      <c r="A14" s="197" t="s">
        <v>57</v>
      </c>
      <c r="B14" s="197"/>
      <c r="C14" s="197"/>
      <c r="D14" s="197"/>
      <c r="E14" s="197"/>
      <c r="F14" s="249" t="s">
        <v>75</v>
      </c>
      <c r="G14" s="249"/>
      <c r="H14" s="249"/>
      <c r="I14" s="249"/>
      <c r="J14" s="249"/>
      <c r="K14" s="249"/>
      <c r="L14" s="249"/>
      <c r="M14" s="249"/>
      <c r="N14" s="249"/>
      <c r="O14" s="249"/>
      <c r="P14" s="249"/>
      <c r="Q14" s="249"/>
      <c r="R14" s="249"/>
      <c r="S14" s="249"/>
      <c r="T14" s="249"/>
      <c r="U14" s="249"/>
      <c r="V14" s="249"/>
      <c r="W14" s="249"/>
    </row>
    <row r="15" spans="1:25" ht="52.15" customHeight="1" x14ac:dyDescent="0.2">
      <c r="A15" s="197" t="s">
        <v>58</v>
      </c>
      <c r="B15" s="197"/>
      <c r="C15" s="197"/>
      <c r="D15" s="197"/>
      <c r="E15" s="197"/>
      <c r="F15" s="249" t="s">
        <v>59</v>
      </c>
      <c r="G15" s="249"/>
      <c r="H15" s="249"/>
      <c r="I15" s="249"/>
      <c r="J15" s="249"/>
      <c r="K15" s="249"/>
      <c r="L15" s="249"/>
      <c r="M15" s="249"/>
      <c r="N15" s="249"/>
      <c r="O15" s="249"/>
      <c r="P15" s="249"/>
      <c r="Q15" s="249"/>
      <c r="R15" s="249"/>
      <c r="S15" s="249"/>
      <c r="T15" s="249"/>
      <c r="U15" s="249"/>
      <c r="V15" s="249"/>
      <c r="W15" s="249"/>
    </row>
    <row r="16" spans="1:25" ht="49.9" customHeight="1" x14ac:dyDescent="0.2">
      <c r="A16" s="249" t="s">
        <v>60</v>
      </c>
      <c r="B16" s="249"/>
      <c r="C16" s="249"/>
      <c r="D16" s="249"/>
      <c r="E16" s="249"/>
      <c r="F16" s="249" t="s">
        <v>61</v>
      </c>
      <c r="G16" s="249"/>
      <c r="H16" s="249"/>
      <c r="I16" s="249"/>
      <c r="J16" s="249"/>
      <c r="K16" s="249"/>
      <c r="L16" s="249"/>
      <c r="M16" s="249"/>
      <c r="N16" s="249"/>
      <c r="O16" s="249"/>
      <c r="P16" s="249"/>
      <c r="Q16" s="249"/>
      <c r="R16" s="249"/>
      <c r="S16" s="249"/>
      <c r="T16" s="249"/>
      <c r="U16" s="249"/>
      <c r="V16" s="249"/>
      <c r="W16" s="249"/>
    </row>
    <row r="17" spans="1:23" ht="49.9" customHeight="1" x14ac:dyDescent="0.2">
      <c r="A17" s="197" t="s">
        <v>62</v>
      </c>
      <c r="B17" s="197"/>
      <c r="C17" s="197"/>
      <c r="D17" s="197"/>
      <c r="E17" s="197"/>
      <c r="F17" s="249" t="s">
        <v>76</v>
      </c>
      <c r="G17" s="249"/>
      <c r="H17" s="249"/>
      <c r="I17" s="249"/>
      <c r="J17" s="249"/>
      <c r="K17" s="249"/>
      <c r="L17" s="249"/>
      <c r="M17" s="249"/>
      <c r="N17" s="249"/>
      <c r="O17" s="249"/>
      <c r="P17" s="249"/>
      <c r="Q17" s="249"/>
      <c r="R17" s="249"/>
      <c r="S17" s="249"/>
      <c r="T17" s="249"/>
      <c r="U17" s="249"/>
      <c r="V17" s="249"/>
      <c r="W17" s="249"/>
    </row>
    <row r="18" spans="1:23" ht="49.9" customHeight="1" x14ac:dyDescent="0.2">
      <c r="A18" s="197" t="s">
        <v>63</v>
      </c>
      <c r="B18" s="197"/>
      <c r="C18" s="197"/>
      <c r="D18" s="197"/>
      <c r="E18" s="197"/>
      <c r="F18" s="249" t="s">
        <v>64</v>
      </c>
      <c r="G18" s="249"/>
      <c r="H18" s="249"/>
      <c r="I18" s="249"/>
      <c r="J18" s="249"/>
      <c r="K18" s="249"/>
      <c r="L18" s="249"/>
      <c r="M18" s="249"/>
      <c r="N18" s="249"/>
      <c r="O18" s="249"/>
      <c r="P18" s="249"/>
      <c r="Q18" s="249"/>
      <c r="R18" s="249"/>
      <c r="S18" s="249"/>
      <c r="T18" s="249"/>
      <c r="U18" s="249"/>
      <c r="V18" s="249"/>
      <c r="W18" s="249"/>
    </row>
    <row r="19" spans="1:23" s="38" customFormat="1" ht="16.899999999999999" customHeight="1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2"/>
    </row>
    <row r="20" spans="1:23" s="38" customFormat="1" ht="16.899999999999999" customHeight="1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2"/>
    </row>
    <row r="21" spans="1:23" ht="16.899999999999999" customHeight="1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40"/>
    </row>
    <row r="22" spans="1:23" ht="16.899999999999999" customHeight="1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40"/>
    </row>
    <row r="23" spans="1:23" ht="16.899999999999999" customHeight="1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40"/>
    </row>
    <row r="24" spans="1:23" ht="16.899999999999999" customHeight="1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40"/>
    </row>
    <row r="25" spans="1:23" ht="16.899999999999999" customHeight="1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40"/>
    </row>
    <row r="26" spans="1:23" ht="16.899999999999999" customHeight="1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40"/>
    </row>
    <row r="27" spans="1:23" ht="16.899999999999999" customHeight="1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6"/>
    </row>
    <row r="28" spans="1:23" ht="16.899999999999999" customHeight="1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40"/>
    </row>
    <row r="29" spans="1:23" ht="16.899999999999999" customHeight="1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40"/>
    </row>
    <row r="30" spans="1:23" s="38" customFormat="1" ht="16.899999999999999" customHeight="1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2"/>
    </row>
    <row r="31" spans="1:23" ht="16.899999999999999" customHeight="1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40"/>
    </row>
    <row r="32" spans="1:23" ht="16.899999999999999" customHeight="1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6"/>
    </row>
    <row r="33" spans="1:19" ht="16.899999999999999" customHeight="1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6"/>
    </row>
    <row r="34" spans="1:19" s="38" customFormat="1" ht="16.899999999999999" customHeight="1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2"/>
    </row>
    <row r="35" spans="1:19" ht="16.899999999999999" customHeight="1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40"/>
    </row>
    <row r="36" spans="1:19" ht="16.899999999999999" customHeight="1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6"/>
    </row>
    <row r="37" spans="1:19" s="38" customFormat="1" ht="16.899999999999999" customHeight="1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2"/>
    </row>
    <row r="38" spans="1:19" ht="16.899999999999999" customHeight="1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40"/>
    </row>
    <row r="39" spans="1:19" ht="16.899999999999999" customHeight="1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40"/>
    </row>
    <row r="40" spans="1:19" ht="16.899999999999999" customHeight="1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40"/>
    </row>
    <row r="41" spans="1:19" ht="16.899999999999999" customHeight="1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40"/>
    </row>
    <row r="42" spans="1:19" ht="16.899999999999999" customHeight="1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40"/>
    </row>
    <row r="43" spans="1:19" ht="16.899999999999999" customHeight="1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40"/>
    </row>
    <row r="44" spans="1:19" ht="16.899999999999999" customHeight="1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6"/>
    </row>
    <row r="45" spans="1:19" ht="16.899999999999999" customHeight="1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40"/>
    </row>
    <row r="46" spans="1:19" ht="16.899999999999999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40"/>
    </row>
    <row r="47" spans="1:19" ht="16.899999999999999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</row>
    <row r="48" spans="1:19" ht="16.899999999999999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40"/>
    </row>
    <row r="49" spans="1:19" ht="16.899999999999999" customHeight="1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</row>
    <row r="50" spans="1:19" ht="16.899999999999999" customHeight="1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</row>
    <row r="51" spans="1:19" ht="16.899999999999999" customHeight="1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</row>
    <row r="52" spans="1:19" ht="16.899999999999999" customHeight="1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</row>
  </sheetData>
  <mergeCells count="22"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  <mergeCell ref="F18:W18"/>
    <mergeCell ref="F13:W13"/>
    <mergeCell ref="F14:W14"/>
    <mergeCell ref="F15:W15"/>
    <mergeCell ref="F16:W16"/>
    <mergeCell ref="F17:W1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</vt:i4>
      </vt:variant>
    </vt:vector>
  </HeadingPairs>
  <TitlesOfParts>
    <vt:vector size="12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Commentaires</vt:lpstr>
      <vt:lpstr>Glossaire</vt:lpstr>
      <vt:lpstr>Coordonnées!Zone_d_impression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Valérie FLAMENT</cp:lastModifiedBy>
  <cp:lastPrinted>2024-12-03T14:33:46Z</cp:lastPrinted>
  <dcterms:created xsi:type="dcterms:W3CDTF">2006-02-10T09:03:57Z</dcterms:created>
  <dcterms:modified xsi:type="dcterms:W3CDTF">2026-03-05T15:49:33Z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